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phụ biểu" sheetId="3" r:id="rId1"/>
  </sheets>
  <definedNames>
    <definedName name="_xlnm.Print_Titles" localSheetId="0">'phụ biểu'!$4:$7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G8" i="3"/>
  <c r="H8" i="3"/>
  <c r="E8" i="3"/>
  <c r="F53" i="3"/>
  <c r="G53" i="3"/>
  <c r="H53" i="3"/>
  <c r="F19" i="3"/>
  <c r="G19" i="3"/>
  <c r="H19" i="3"/>
  <c r="F15" i="3"/>
  <c r="F10" i="3" s="1"/>
  <c r="G15" i="3"/>
  <c r="H15" i="3"/>
  <c r="H10" i="3" s="1"/>
  <c r="G10" i="3"/>
  <c r="G9" i="3" s="1"/>
  <c r="E19" i="3"/>
  <c r="E10" i="3"/>
  <c r="E53" i="3"/>
  <c r="F127" i="3"/>
  <c r="G127" i="3"/>
  <c r="H127" i="3"/>
  <c r="E127" i="3"/>
  <c r="F119" i="3"/>
  <c r="G119" i="3"/>
  <c r="H119" i="3"/>
  <c r="E119" i="3"/>
  <c r="F110" i="3"/>
  <c r="G110" i="3"/>
  <c r="H110" i="3"/>
  <c r="E110" i="3"/>
  <c r="F107" i="3"/>
  <c r="G107" i="3"/>
  <c r="H107" i="3"/>
  <c r="E107" i="3"/>
  <c r="F101" i="3"/>
  <c r="G101" i="3"/>
  <c r="H101" i="3"/>
  <c r="E101" i="3"/>
  <c r="F98" i="3"/>
  <c r="G98" i="3"/>
  <c r="H98" i="3"/>
  <c r="E98" i="3"/>
  <c r="F95" i="3"/>
  <c r="G95" i="3"/>
  <c r="H95" i="3"/>
  <c r="E95" i="3"/>
  <c r="F90" i="3"/>
  <c r="G90" i="3"/>
  <c r="H90" i="3"/>
  <c r="E90" i="3"/>
  <c r="F85" i="3"/>
  <c r="G85" i="3"/>
  <c r="H85" i="3"/>
  <c r="E85" i="3"/>
  <c r="F80" i="3"/>
  <c r="G80" i="3"/>
  <c r="H80" i="3"/>
  <c r="E80" i="3"/>
  <c r="F75" i="3"/>
  <c r="G75" i="3"/>
  <c r="H75" i="3"/>
  <c r="E75" i="3"/>
  <c r="F71" i="3"/>
  <c r="G71" i="3"/>
  <c r="H71" i="3"/>
  <c r="E71" i="3"/>
  <c r="F68" i="3"/>
  <c r="G68" i="3"/>
  <c r="H68" i="3"/>
  <c r="E68" i="3"/>
  <c r="F63" i="3"/>
  <c r="G63" i="3"/>
  <c r="H63" i="3"/>
  <c r="E63" i="3"/>
  <c r="F59" i="3"/>
  <c r="G59" i="3"/>
  <c r="H59" i="3"/>
  <c r="E59" i="3"/>
  <c r="F56" i="3"/>
  <c r="G56" i="3"/>
  <c r="H56" i="3"/>
  <c r="E56" i="3"/>
  <c r="F54" i="3"/>
  <c r="G54" i="3"/>
  <c r="H54" i="3"/>
  <c r="E54" i="3"/>
  <c r="F28" i="3"/>
  <c r="G28" i="3"/>
  <c r="H28" i="3"/>
  <c r="E28" i="3"/>
  <c r="F24" i="3"/>
  <c r="G24" i="3"/>
  <c r="H24" i="3"/>
  <c r="E24" i="3"/>
  <c r="F20" i="3"/>
  <c r="G20" i="3"/>
  <c r="H20" i="3"/>
  <c r="E20" i="3"/>
  <c r="E15" i="3"/>
  <c r="F13" i="3"/>
  <c r="G13" i="3"/>
  <c r="H13" i="3"/>
  <c r="F11" i="3"/>
  <c r="G11" i="3"/>
  <c r="H11" i="3"/>
  <c r="E13" i="3"/>
  <c r="E11" i="3"/>
  <c r="H9" i="3" l="1"/>
  <c r="F9" i="3"/>
  <c r="E9" i="3"/>
  <c r="D129" i="3"/>
</calcChain>
</file>

<file path=xl/sharedStrings.xml><?xml version="1.0" encoding="utf-8"?>
<sst xmlns="http://schemas.openxmlformats.org/spreadsheetml/2006/main" count="251" uniqueCount="159">
  <si>
    <t>Nguồn vốn/Danh mục dự án</t>
  </si>
  <si>
    <t>Mã dự án đầu tư</t>
  </si>
  <si>
    <t>Kế hoạch vốn năm 2021</t>
  </si>
  <si>
    <t>Kế hoạch vốn năm 2021 đã giải ngân đến hết ngày 31/01/2022</t>
  </si>
  <si>
    <t>Số vốn năm 2021 đến hết ngày 31/01/2022 chưa giải ngân</t>
  </si>
  <si>
    <t>Số vốn năm 2021 đề nghị kéo dài thời gian thực hiện và giải ngân sang năm 2022</t>
  </si>
  <si>
    <t>Chủ đầu tư</t>
  </si>
  <si>
    <t>Ghi chú</t>
  </si>
  <si>
    <t>TỔNG SỐ</t>
  </si>
  <si>
    <t>A</t>
  </si>
  <si>
    <t>I</t>
  </si>
  <si>
    <t>Đầu tư từ nguồn thu tiền sử dụng đất điều tiết về ngân sách cấp huyện</t>
  </si>
  <si>
    <t>a</t>
  </si>
  <si>
    <t>Dự án đã hoàn thành có quyết toán được duyệt</t>
  </si>
  <si>
    <t>b</t>
  </si>
  <si>
    <t>Dự án đã hoàn thành chờ quyết toán</t>
  </si>
  <si>
    <t>Ban QLDA</t>
  </si>
  <si>
    <t>c</t>
  </si>
  <si>
    <t>Dự án hoàn thành sau năm 2022</t>
  </si>
  <si>
    <t>II</t>
  </si>
  <si>
    <t>Vốn khác dành cho đầu tư công (ngân sách do cấp huyện quản lý)</t>
  </si>
  <si>
    <t>Dự án đã hoàn thành chưa có quyết toán được duyệt</t>
  </si>
  <si>
    <t>UBND huyện ngọc lặc</t>
  </si>
  <si>
    <t>Dự án dự kiến hoàn thành trong năm 2022</t>
  </si>
  <si>
    <t>Sửa chữa, cải tạo khuôn viên huyện ủy Ngọc Lặc</t>
  </si>
  <si>
    <t xml:space="preserve">7938757
</t>
  </si>
  <si>
    <t>Cơ quan HU</t>
  </si>
  <si>
    <t>Ban quy hoạch</t>
  </si>
  <si>
    <t>DANH MỤC CÁC DỰ ÁN SỬ DỤNG VỐN ĐẦU TƯ CÔNG NĂM 2021 ĐỀ NGHỊ KÉO DÀI THỜI GIAN THỰC HIỆN
 VÀ GIẢI NGÂN SANG NĂM 2022</t>
  </si>
  <si>
    <t>B</t>
  </si>
  <si>
    <t>Công trình xã làm chủ đầu tư</t>
  </si>
  <si>
    <t>Thị trấn Ngọc Lặc</t>
  </si>
  <si>
    <t>Xã Lam Sơn</t>
  </si>
  <si>
    <t>Xã Mỹ Tân</t>
  </si>
  <si>
    <t>Xã Thúy Sơn</t>
  </si>
  <si>
    <t>Quy hoạch chung xã đến năm 2030</t>
  </si>
  <si>
    <t>Xã Thạch Lập</t>
  </si>
  <si>
    <t>Xây dựng cổng chào mương thoát nước từ ngã ba UBND xã đi Lương Ngô, Tân Thành</t>
  </si>
  <si>
    <t>Chỉnh trang khuôn viên trụ sở</t>
  </si>
  <si>
    <t>Xã Vân Am</t>
  </si>
  <si>
    <t>Xã Cao Ngọc</t>
  </si>
  <si>
    <t>Hệ thống đài truyền thanh thông minh</t>
  </si>
  <si>
    <t>Đường giao thông từ Làng Chò Tráng xã Cao Ngọc đi xã Vân Am</t>
  </si>
  <si>
    <t>Xã Quang Trung</t>
  </si>
  <si>
    <t>Quy hoạch chung xã</t>
  </si>
  <si>
    <t xml:space="preserve">Cải tạo đường GT đoạn từ ngã ba đường HCM đến  nhà bia liệt sỹ xã và chỉnh trang khuôn viên trường TH Quang Trung </t>
  </si>
  <si>
    <t>Xã Đồng Thịnh</t>
  </si>
  <si>
    <t>Xây mới nhà lớp học đa năng 2T6P trường TH&amp;THCS xã</t>
  </si>
  <si>
    <t>Sửa chữa, cải tạo trụ sở UBND xã</t>
  </si>
  <si>
    <t>Xã Ngọc Liên</t>
  </si>
  <si>
    <t>Sc cải tạo cổng chào đường đi, tường rào khuôn viên công sở xã</t>
  </si>
  <si>
    <t>Xây dựng rãnh thoát nước đậy nắp khu dân cư thôn 4</t>
  </si>
  <si>
    <t>Xã Lộc Thịnh</t>
  </si>
  <si>
    <t>Xã Cao Thịnh</t>
  </si>
  <si>
    <t>Xã Phùng Giáo</t>
  </si>
  <si>
    <t>Nhà sinh hoạt cộng đồng làng Bằng</t>
  </si>
  <si>
    <t>Xã Phùng Minh</t>
  </si>
  <si>
    <t>Nhà bia ghi tên liệt sỹ</t>
  </si>
  <si>
    <t>Xã Nguyệt Ấn</t>
  </si>
  <si>
    <t xml:space="preserve">Sửa chữa nâng cấp nhà văn hóa thôn Minh Thạch </t>
  </si>
  <si>
    <t>Xây dựng mới nhà văn hóa thôn Nguyệt Bình</t>
  </si>
  <si>
    <t>Xây dựng hệ thống rãnh dọc từ ngã ba đến cây xăng thôn Liên Cơ 1</t>
  </si>
  <si>
    <t>Xã Kiên Thọ</t>
  </si>
  <si>
    <t>Xây dựng mới và mua sắm tài sản thiết bị công sở xã Kiên Thọ</t>
  </si>
  <si>
    <t>Quy hoạch và đầu tư hạ tầng khu nghĩa địa mới thôn Thọ Phú</t>
  </si>
  <si>
    <t>Nhà hiệu bộ trường TH Kien Thọ 2</t>
  </si>
  <si>
    <t>Xã Minh Tiến</t>
  </si>
  <si>
    <t>Hỗ trợ đường giao thông thôn Tiến Sơn, Phúc Long</t>
  </si>
  <si>
    <t>ĐGT từ cống Trà si đến nhà ông Đắc thôn Phúc Long, SC cải tạo trường THCS xã</t>
  </si>
  <si>
    <t>UBND thị trấn</t>
  </si>
  <si>
    <t>UBND xã Lam Sơn</t>
  </si>
  <si>
    <t>UBND xã Mỹ Tân</t>
  </si>
  <si>
    <t>UBND xã Thúy Sơn</t>
  </si>
  <si>
    <t>UBND xã Thạch Lập</t>
  </si>
  <si>
    <t>UBND xã Vân Am</t>
  </si>
  <si>
    <t>UBND xã Cao Ngọc</t>
  </si>
  <si>
    <t>UBND xã Quang Trung</t>
  </si>
  <si>
    <t>UBND xã Đồng Thịnh</t>
  </si>
  <si>
    <t>UBND xã Ngọc Liên</t>
  </si>
  <si>
    <t>UBND xã Lộc Thịnh</t>
  </si>
  <si>
    <t>UBND xã Cao Thịnh</t>
  </si>
  <si>
    <t>UBND xã Phùng Giáo</t>
  </si>
  <si>
    <t>UBND xã Phùng Minh</t>
  </si>
  <si>
    <t>UBND xã Nguyệt Ấn</t>
  </si>
  <si>
    <t>UBND xã Kiên Thọ</t>
  </si>
  <si>
    <t>UBND xã Minh Tiến</t>
  </si>
  <si>
    <t>STT</t>
  </si>
  <si>
    <t>UBND huyện Ngọc Lặc</t>
  </si>
  <si>
    <t>Vốn đầu tư công cấp huyện quản lý</t>
  </si>
  <si>
    <t>Sửa chữa đường huyện từ hồ làng Dụn (thị trấn Ngọc Lặc) đến ngã ba (UBND xã Ngọc Sơn -UBND xã Ngọc Trung), xã Ngọc Sơn, huyện Ngọc Lặc</t>
  </si>
  <si>
    <t>Nâng cấp, cải tạo tuyến đường từ đường Hồ Chí Minh đi khu dân cư phố Lê Thánh Tông, thị trấn Ngọc Lặc</t>
  </si>
  <si>
    <t>Chỉnh trang đô thị Ngọc Lặc, huyện Ngọc Lặc</t>
  </si>
  <si>
    <t>Nâng cấp, cải tạo đường GT từ đường HCM xã Kiên Thọ đi DA Xuân Thiện tại Nguyệt Ấn(tuyến số 1);Tuyến đường GT từ đường HCM xã Quang Trung đi DA Xuân Thiện xã Ngọc Liên(tuyến số 6)</t>
  </si>
  <si>
    <t>Nâng cấp,cải tạo tuyến đường đấu nối từ đường HCM đến đường 519,phố I,thị trấn Ngọc Lặc,huyện Ngọc Lặc</t>
  </si>
  <si>
    <t>Nhà hiệu bộ Trường THCS xã Mỹ Tân, huyện Ngọc Lặc</t>
  </si>
  <si>
    <t xml:space="preserve">Xây dựng đường dây 35KV và TBA 400KVA-35/04KV cấp điện cụm trại gà phục vụ chuỗi 4A tại xã Lam Sơn </t>
  </si>
  <si>
    <t>Lập quy hoạch  xây dựng vùng huyện Ngọc Lặc tỉnh thanh hóa năm 2040</t>
  </si>
  <si>
    <t>Nhà bộ môn - Thí nghiệm,nhà đa năng, thuộc dự án công trình Trường PTTH Ngọc Lặc</t>
  </si>
  <si>
    <t>Hệ thống điện chiếu sáng trên QL15A đoạn từ thị trấn Ngọc Lặc đến chùa Nán</t>
  </si>
  <si>
    <t>Sửa chữa, cải tạo tuyến đường GT từ TL516B đi đường ATK, xã Minh Sơn</t>
  </si>
  <si>
    <t>Cải tạo nâng cấp đập Kiên trí,xã Kiên Thọ,huyện Ngọc Lặc</t>
  </si>
  <si>
    <t>Tu sửa khẩn cấp hồ Hón sung, xã Mỹ Tân</t>
  </si>
  <si>
    <t>Tu sửa, nâng cấp đập Đồng Quyền, xã Kiên Thọ</t>
  </si>
  <si>
    <t>Sửa chữa, khắc phục hư hỏng bảng Led, cổng trào tại đô thị Ngọc Lặc</t>
  </si>
  <si>
    <t>Duy tu, nâng cấp đường giao thông làng Vịn (nay là thôn Lộc Thành), xã Lộc Thịnh</t>
  </si>
  <si>
    <t>Duy tu,nâng cấp đường giao thông thôn Mết, xã Vân Am</t>
  </si>
  <si>
    <t>Tu sửa,nâng cấp hệ thông kênh hồ Ngọc Phú xã Minh Sơn, huyện Ngọc Lặc</t>
  </si>
  <si>
    <t>Tu sửa,nâng cấp hồ Ngọc Mùn,xã Cao Ngọc</t>
  </si>
  <si>
    <t>Tu sửa,nâng cấp đập Cò Tiêu, xã Cao Thịnh</t>
  </si>
  <si>
    <t>Tu sửa,nâng cấp hệ thống đập Rộc Ách, xã Lộc Thịnh</t>
  </si>
  <si>
    <t>Lập quy hoạch chung đô thị Ba Si, huyện Ngọc Lặc,tỉnh Thanh Hóa đến năm 2040</t>
  </si>
  <si>
    <t>Cải tạo, nâng cấp hồ Hón Túp,Xã Mỹ Tân</t>
  </si>
  <si>
    <t>Bảo dưỡng thường xuyên các tuyến đường huyện năm 2021</t>
  </si>
  <si>
    <t>Xây mới nhà hiệu bộ Trường THCS Phùng Giáo, xã Phùng Giáo</t>
  </si>
  <si>
    <t>Xây mới nhà hiệu bộ Trường TH Thúy Sơn 2, xã Thúy Sơn</t>
  </si>
  <si>
    <t>Xây mới nhà hiệu bộ Trường MN Minh Sơn, xã Minh Sơn</t>
  </si>
  <si>
    <t>Xây mới nhà hiệu bộ Trường MN Vân Am, xã Vân Am</t>
  </si>
  <si>
    <t>Hệ thống đèn tín hiệu giao thông tại các nút giao tiềm ẩn tai nạn giao thông huyện Ngọc Lặc</t>
  </si>
  <si>
    <t>Nâng cấp,cải tạo tuyến đường Đinh Liệt, thị trấn Ngọc Lặc</t>
  </si>
  <si>
    <t>Quy hoạch chi tiết xây dựng tỷ lệ 1/500 Khu dân cư Cao Nguyên thị trấn Ngọc Lặc</t>
  </si>
  <si>
    <t>Quy hoạch chi tiết xây dựng tỷ lệ 1/500 khu dân cư làng ao, thị trấn Ngọc Lặc</t>
  </si>
  <si>
    <t>Lập quy hoạch sử dụng đất thời kỳ 2021-2030 và kế hoạch sử dụng đất năm đầu huyện Ngọc Lặc</t>
  </si>
  <si>
    <t>Tường rào, chỉnh trang khuân viên trạm y tế</t>
  </si>
  <si>
    <t>Chỉnh trang khuôn viên Trung tâm văn hóa</t>
  </si>
  <si>
    <t>Nhà bia ghi tên liệt sĩ</t>
  </si>
  <si>
    <t>Sửa chữa hội trường UBND xã</t>
  </si>
  <si>
    <t>Trung tâm Trung tâm thể dục thể thao xã</t>
  </si>
  <si>
    <t xml:space="preserve">Xây dựng nhà hiệu bộ Trường mầm non </t>
  </si>
  <si>
    <t xml:space="preserve">Nhà bia ghi tên liệt sỹ xã </t>
  </si>
  <si>
    <t xml:space="preserve">Công sở xã </t>
  </si>
  <si>
    <t xml:space="preserve">Sửa chữa nhà làm việc công an, quân sự xã </t>
  </si>
  <si>
    <t xml:space="preserve">Sửa chữa, nâng cấp chợ xã và sửa chữa, cải tạo Trạm y tế </t>
  </si>
  <si>
    <t>Đường lâm sinh thôn Mết - thôn Rẻ</t>
  </si>
  <si>
    <t xml:space="preserve">Nâng cấp cải tạo đường giao thông trung tâm xã </t>
  </si>
  <si>
    <t xml:space="preserve"> Sữa chữa cải tạo chợ  xã </t>
  </si>
  <si>
    <t>Đường giao thông thôn Quang Sơn</t>
  </si>
  <si>
    <t>Xây dựng cổng nhà bảo vệ UBND xã</t>
  </si>
  <si>
    <t xml:space="preserve">Sửa chữa, cải tạo các hạng mục trường TH&amp;THCS xã </t>
  </si>
  <si>
    <t>Hệ thống truyền thanh thông minh ứng dụng công nghệ thông tin viễn thông</t>
  </si>
  <si>
    <t>Nhà lớp học 2T6P trường TH</t>
  </si>
  <si>
    <t xml:space="preserve">Đường bê tông từ sân vận động đi trạm y tế </t>
  </si>
  <si>
    <t>Nhà bia ghi tên liệt sỹ xã</t>
  </si>
  <si>
    <t>Đường chạy sân vận động</t>
  </si>
  <si>
    <t>Đường giao thông Cao Sơn đi Cao Thắng</t>
  </si>
  <si>
    <t>Đường bê tông xi măng làng Chầm</t>
  </si>
  <si>
    <t>Kinh phí thực hiện cơ chế khuyến khích giao thông nông thôn làng Chầm</t>
  </si>
  <si>
    <t>Kinh phí thực hiện cơ chế khuyến khích giao thông nông thôn làng Bứa</t>
  </si>
  <si>
    <t>Kinh phí thực hiện cơ chế khuyến khích giao thông nông thôn làng Phùng Sơn</t>
  </si>
  <si>
    <t>Sửa chữa nâng cấp nhà văn hóa thôn Mót</t>
  </si>
  <si>
    <t>Sửa chữa nâng cấp nhà văn hóa thôn Nguyệt Tiến</t>
  </si>
  <si>
    <t>Sửa chữa nâng cấp nhà văn hóa thôn Đồng Đang</t>
  </si>
  <si>
    <t>Đường giao thông khu dân cư làng Ươu</t>
  </si>
  <si>
    <t>Nhà lớp học trường Mầm non</t>
  </si>
  <si>
    <t>Sửa chữa cải tạo phòng học tại điểm trường Thành Sơn, Tiểu học 1</t>
  </si>
  <si>
    <t>Sửa chữa THCS Kiên Thọ</t>
  </si>
  <si>
    <t>Sửa chữa cải tạo hội trường và hạng mục phụ trợ Công sở xã</t>
  </si>
  <si>
    <t>Mua sắm trang thiết bị, lắp đặt hệ thống đài truyền thanh ứng dụng công nghệ thông tin - viễn thông xã Ngọc Liên</t>
  </si>
  <si>
    <t>(Đơn vị tính: triệu đồng)</t>
  </si>
  <si>
    <t>(Kèm theo Nghị quyết số:       /NQ-HDND ngày 12/5/2022 của Hội đồng nhân dân huyện Ngọc Lặc)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</si>
</sst>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??_);_(@_)"/>
    <numFmt numFmtId="167" formatCode="_-* #,##0.0\ _₫_-;\-* #,##0.0\ _₫_-;_-* &quot;-&quot;?\ _₫_-;_-@_-"/>
    <numFmt numFmtId="168" formatCode="_-* #,##0_-;\-* #,##0_-;_-* &quot;-&quot;??_-;_-@_-"/>
    <numFmt numFmtId="169" formatCode="_-* #,##0.0_-;\-* #,##0.0_-;_-* &quot;-&quot;??_-;_-@_-"/>
  </numFmts>
  <fonts count="12" x14ac:knownFonts="1">
    <font>
      <sz val="12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3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justify" vertical="top" wrapText="1"/>
    </xf>
    <xf numFmtId="168" fontId="4" fillId="2" borderId="0" xfId="1" applyNumberFormat="1" applyFont="1" applyFill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justify" vertical="center" wrapText="1"/>
    </xf>
    <xf numFmtId="167" fontId="9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3" fontId="9" fillId="2" borderId="6" xfId="0" applyNumberFormat="1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165" fontId="9" fillId="2" borderId="6" xfId="6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9" fillId="0" borderId="6" xfId="3" applyFont="1" applyBorder="1" applyAlignment="1">
      <alignment vertical="center" wrapText="1"/>
    </xf>
    <xf numFmtId="0" fontId="11" fillId="0" borderId="6" xfId="3" applyFont="1" applyBorder="1" applyAlignment="1">
      <alignment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3" applyFont="1" applyBorder="1" applyAlignment="1">
      <alignment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vertical="top" wrapText="1"/>
    </xf>
    <xf numFmtId="169" fontId="9" fillId="2" borderId="7" xfId="1" applyNumberFormat="1" applyFont="1" applyFill="1" applyBorder="1" applyAlignment="1">
      <alignment vertical="center" wrapText="1"/>
    </xf>
    <xf numFmtId="169" fontId="9" fillId="2" borderId="6" xfId="1" applyNumberFormat="1" applyFont="1" applyFill="1" applyBorder="1" applyAlignment="1">
      <alignment vertical="center" wrapText="1"/>
    </xf>
    <xf numFmtId="169" fontId="11" fillId="2" borderId="6" xfId="1" applyNumberFormat="1" applyFont="1" applyFill="1" applyBorder="1" applyAlignment="1">
      <alignment vertical="center" wrapText="1"/>
    </xf>
    <xf numFmtId="169" fontId="11" fillId="2" borderId="6" xfId="1" applyNumberFormat="1" applyFont="1" applyFill="1" applyBorder="1" applyAlignment="1">
      <alignment horizontal="right" vertical="center" shrinkToFit="1"/>
    </xf>
    <xf numFmtId="169" fontId="11" fillId="0" borderId="6" xfId="1" applyNumberFormat="1" applyFont="1" applyBorder="1" applyAlignment="1">
      <alignment vertical="center"/>
    </xf>
    <xf numFmtId="169" fontId="11" fillId="2" borderId="6" xfId="1" applyNumberFormat="1" applyFont="1" applyFill="1" applyBorder="1" applyAlignment="1">
      <alignment vertical="center"/>
    </xf>
    <xf numFmtId="169" fontId="11" fillId="2" borderId="6" xfId="1" applyNumberFormat="1" applyFont="1" applyFill="1" applyBorder="1" applyAlignment="1">
      <alignment horizontal="center" vertical="center" wrapText="1"/>
    </xf>
    <xf numFmtId="169" fontId="11" fillId="2" borderId="5" xfId="1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2" xfId="1" applyNumberFormat="1" applyFont="1" applyFill="1" applyBorder="1" applyAlignment="1">
      <alignment horizontal="center" vertical="center" wrapText="1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167" fontId="9" fillId="2" borderId="0" xfId="0" applyNumberFormat="1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3" fontId="9" fillId="2" borderId="0" xfId="0" applyNumberFormat="1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0">
    <cellStyle name="Comma" xfId="1" builtinId="3"/>
    <cellStyle name="Comma 2" xfId="4"/>
    <cellStyle name="Comma 4" xfId="9"/>
    <cellStyle name="Comma 4 2" xfId="8"/>
    <cellStyle name="Normal" xfId="0" builtinId="0"/>
    <cellStyle name="Normal 11" xfId="6"/>
    <cellStyle name="Normal 2 2" xfId="3"/>
    <cellStyle name="Normal 2 3" xfId="7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9"/>
  <sheetViews>
    <sheetView tabSelected="1" topLeftCell="B28" zoomScaleNormal="100" workbookViewId="0">
      <selection activeCell="N13" sqref="N13"/>
    </sheetView>
  </sheetViews>
  <sheetFormatPr defaultColWidth="9" defaultRowHeight="15.75" x14ac:dyDescent="0.25"/>
  <cols>
    <col min="1" max="2" width="4.375" style="2" customWidth="1"/>
    <col min="3" max="3" width="43.125" style="3" customWidth="1"/>
    <col min="4" max="4" width="11.625" style="2" customWidth="1"/>
    <col min="5" max="8" width="17.375" style="10" customWidth="1"/>
    <col min="9" max="9" width="20.875" style="2" customWidth="1"/>
    <col min="10" max="13" width="7.375" style="9" customWidth="1"/>
    <col min="14" max="14" width="19.375" style="4" customWidth="1"/>
    <col min="15" max="15" width="30.375" style="4" customWidth="1"/>
    <col min="16" max="259" width="9" style="4"/>
    <col min="260" max="260" width="5.25" style="4" customWidth="1"/>
    <col min="261" max="261" width="43.125" style="4" customWidth="1"/>
    <col min="262" max="262" width="11.625" style="4" customWidth="1"/>
    <col min="263" max="263" width="9.5" style="4" customWidth="1"/>
    <col min="264" max="264" width="14.75" style="4" customWidth="1"/>
    <col min="265" max="265" width="14.625" style="4" customWidth="1"/>
    <col min="266" max="266" width="16.125" style="4" customWidth="1"/>
    <col min="267" max="267" width="15.5" style="4" customWidth="1"/>
    <col min="268" max="268" width="13.375" style="4" customWidth="1"/>
    <col min="269" max="269" width="21" style="4" customWidth="1"/>
    <col min="270" max="515" width="9" style="4"/>
    <col min="516" max="516" width="5.25" style="4" customWidth="1"/>
    <col min="517" max="517" width="43.125" style="4" customWidth="1"/>
    <col min="518" max="518" width="11.625" style="4" customWidth="1"/>
    <col min="519" max="519" width="9.5" style="4" customWidth="1"/>
    <col min="520" max="520" width="14.75" style="4" customWidth="1"/>
    <col min="521" max="521" width="14.625" style="4" customWidth="1"/>
    <col min="522" max="522" width="16.125" style="4" customWidth="1"/>
    <col min="523" max="523" width="15.5" style="4" customWidth="1"/>
    <col min="524" max="524" width="13.375" style="4" customWidth="1"/>
    <col min="525" max="525" width="21" style="4" customWidth="1"/>
    <col min="526" max="771" width="9" style="4"/>
    <col min="772" max="772" width="5.25" style="4" customWidth="1"/>
    <col min="773" max="773" width="43.125" style="4" customWidth="1"/>
    <col min="774" max="774" width="11.625" style="4" customWidth="1"/>
    <col min="775" max="775" width="9.5" style="4" customWidth="1"/>
    <col min="776" max="776" width="14.75" style="4" customWidth="1"/>
    <col min="777" max="777" width="14.625" style="4" customWidth="1"/>
    <col min="778" max="778" width="16.125" style="4" customWidth="1"/>
    <col min="779" max="779" width="15.5" style="4" customWidth="1"/>
    <col min="780" max="780" width="13.375" style="4" customWidth="1"/>
    <col min="781" max="781" width="21" style="4" customWidth="1"/>
    <col min="782" max="1027" width="9" style="4"/>
    <col min="1028" max="1028" width="5.25" style="4" customWidth="1"/>
    <col min="1029" max="1029" width="43.125" style="4" customWidth="1"/>
    <col min="1030" max="1030" width="11.625" style="4" customWidth="1"/>
    <col min="1031" max="1031" width="9.5" style="4" customWidth="1"/>
    <col min="1032" max="1032" width="14.75" style="4" customWidth="1"/>
    <col min="1033" max="1033" width="14.625" style="4" customWidth="1"/>
    <col min="1034" max="1034" width="16.125" style="4" customWidth="1"/>
    <col min="1035" max="1035" width="15.5" style="4" customWidth="1"/>
    <col min="1036" max="1036" width="13.375" style="4" customWidth="1"/>
    <col min="1037" max="1037" width="21" style="4" customWidth="1"/>
    <col min="1038" max="1283" width="9" style="4"/>
    <col min="1284" max="1284" width="5.25" style="4" customWidth="1"/>
    <col min="1285" max="1285" width="43.125" style="4" customWidth="1"/>
    <col min="1286" max="1286" width="11.625" style="4" customWidth="1"/>
    <col min="1287" max="1287" width="9.5" style="4" customWidth="1"/>
    <col min="1288" max="1288" width="14.75" style="4" customWidth="1"/>
    <col min="1289" max="1289" width="14.625" style="4" customWidth="1"/>
    <col min="1290" max="1290" width="16.125" style="4" customWidth="1"/>
    <col min="1291" max="1291" width="15.5" style="4" customWidth="1"/>
    <col min="1292" max="1292" width="13.375" style="4" customWidth="1"/>
    <col min="1293" max="1293" width="21" style="4" customWidth="1"/>
    <col min="1294" max="1539" width="9" style="4"/>
    <col min="1540" max="1540" width="5.25" style="4" customWidth="1"/>
    <col min="1541" max="1541" width="43.125" style="4" customWidth="1"/>
    <col min="1542" max="1542" width="11.625" style="4" customWidth="1"/>
    <col min="1543" max="1543" width="9.5" style="4" customWidth="1"/>
    <col min="1544" max="1544" width="14.75" style="4" customWidth="1"/>
    <col min="1545" max="1545" width="14.625" style="4" customWidth="1"/>
    <col min="1546" max="1546" width="16.125" style="4" customWidth="1"/>
    <col min="1547" max="1547" width="15.5" style="4" customWidth="1"/>
    <col min="1548" max="1548" width="13.375" style="4" customWidth="1"/>
    <col min="1549" max="1549" width="21" style="4" customWidth="1"/>
    <col min="1550" max="1795" width="9" style="4"/>
    <col min="1796" max="1796" width="5.25" style="4" customWidth="1"/>
    <col min="1797" max="1797" width="43.125" style="4" customWidth="1"/>
    <col min="1798" max="1798" width="11.625" style="4" customWidth="1"/>
    <col min="1799" max="1799" width="9.5" style="4" customWidth="1"/>
    <col min="1800" max="1800" width="14.75" style="4" customWidth="1"/>
    <col min="1801" max="1801" width="14.625" style="4" customWidth="1"/>
    <col min="1802" max="1802" width="16.125" style="4" customWidth="1"/>
    <col min="1803" max="1803" width="15.5" style="4" customWidth="1"/>
    <col min="1804" max="1804" width="13.375" style="4" customWidth="1"/>
    <col min="1805" max="1805" width="21" style="4" customWidth="1"/>
    <col min="1806" max="2051" width="9" style="4"/>
    <col min="2052" max="2052" width="5.25" style="4" customWidth="1"/>
    <col min="2053" max="2053" width="43.125" style="4" customWidth="1"/>
    <col min="2054" max="2054" width="11.625" style="4" customWidth="1"/>
    <col min="2055" max="2055" width="9.5" style="4" customWidth="1"/>
    <col min="2056" max="2056" width="14.75" style="4" customWidth="1"/>
    <col min="2057" max="2057" width="14.625" style="4" customWidth="1"/>
    <col min="2058" max="2058" width="16.125" style="4" customWidth="1"/>
    <col min="2059" max="2059" width="15.5" style="4" customWidth="1"/>
    <col min="2060" max="2060" width="13.375" style="4" customWidth="1"/>
    <col min="2061" max="2061" width="21" style="4" customWidth="1"/>
    <col min="2062" max="2307" width="9" style="4"/>
    <col min="2308" max="2308" width="5.25" style="4" customWidth="1"/>
    <col min="2309" max="2309" width="43.125" style="4" customWidth="1"/>
    <col min="2310" max="2310" width="11.625" style="4" customWidth="1"/>
    <col min="2311" max="2311" width="9.5" style="4" customWidth="1"/>
    <col min="2312" max="2312" width="14.75" style="4" customWidth="1"/>
    <col min="2313" max="2313" width="14.625" style="4" customWidth="1"/>
    <col min="2314" max="2314" width="16.125" style="4" customWidth="1"/>
    <col min="2315" max="2315" width="15.5" style="4" customWidth="1"/>
    <col min="2316" max="2316" width="13.375" style="4" customWidth="1"/>
    <col min="2317" max="2317" width="21" style="4" customWidth="1"/>
    <col min="2318" max="2563" width="9" style="4"/>
    <col min="2564" max="2564" width="5.25" style="4" customWidth="1"/>
    <col min="2565" max="2565" width="43.125" style="4" customWidth="1"/>
    <col min="2566" max="2566" width="11.625" style="4" customWidth="1"/>
    <col min="2567" max="2567" width="9.5" style="4" customWidth="1"/>
    <col min="2568" max="2568" width="14.75" style="4" customWidth="1"/>
    <col min="2569" max="2569" width="14.625" style="4" customWidth="1"/>
    <col min="2570" max="2570" width="16.125" style="4" customWidth="1"/>
    <col min="2571" max="2571" width="15.5" style="4" customWidth="1"/>
    <col min="2572" max="2572" width="13.375" style="4" customWidth="1"/>
    <col min="2573" max="2573" width="21" style="4" customWidth="1"/>
    <col min="2574" max="2819" width="9" style="4"/>
    <col min="2820" max="2820" width="5.25" style="4" customWidth="1"/>
    <col min="2821" max="2821" width="43.125" style="4" customWidth="1"/>
    <col min="2822" max="2822" width="11.625" style="4" customWidth="1"/>
    <col min="2823" max="2823" width="9.5" style="4" customWidth="1"/>
    <col min="2824" max="2824" width="14.75" style="4" customWidth="1"/>
    <col min="2825" max="2825" width="14.625" style="4" customWidth="1"/>
    <col min="2826" max="2826" width="16.125" style="4" customWidth="1"/>
    <col min="2827" max="2827" width="15.5" style="4" customWidth="1"/>
    <col min="2828" max="2828" width="13.375" style="4" customWidth="1"/>
    <col min="2829" max="2829" width="21" style="4" customWidth="1"/>
    <col min="2830" max="3075" width="9" style="4"/>
    <col min="3076" max="3076" width="5.25" style="4" customWidth="1"/>
    <col min="3077" max="3077" width="43.125" style="4" customWidth="1"/>
    <col min="3078" max="3078" width="11.625" style="4" customWidth="1"/>
    <col min="3079" max="3079" width="9.5" style="4" customWidth="1"/>
    <col min="3080" max="3080" width="14.75" style="4" customWidth="1"/>
    <col min="3081" max="3081" width="14.625" style="4" customWidth="1"/>
    <col min="3082" max="3082" width="16.125" style="4" customWidth="1"/>
    <col min="3083" max="3083" width="15.5" style="4" customWidth="1"/>
    <col min="3084" max="3084" width="13.375" style="4" customWidth="1"/>
    <col min="3085" max="3085" width="21" style="4" customWidth="1"/>
    <col min="3086" max="3331" width="9" style="4"/>
    <col min="3332" max="3332" width="5.25" style="4" customWidth="1"/>
    <col min="3333" max="3333" width="43.125" style="4" customWidth="1"/>
    <col min="3334" max="3334" width="11.625" style="4" customWidth="1"/>
    <col min="3335" max="3335" width="9.5" style="4" customWidth="1"/>
    <col min="3336" max="3336" width="14.75" style="4" customWidth="1"/>
    <col min="3337" max="3337" width="14.625" style="4" customWidth="1"/>
    <col min="3338" max="3338" width="16.125" style="4" customWidth="1"/>
    <col min="3339" max="3339" width="15.5" style="4" customWidth="1"/>
    <col min="3340" max="3340" width="13.375" style="4" customWidth="1"/>
    <col min="3341" max="3341" width="21" style="4" customWidth="1"/>
    <col min="3342" max="3587" width="9" style="4"/>
    <col min="3588" max="3588" width="5.25" style="4" customWidth="1"/>
    <col min="3589" max="3589" width="43.125" style="4" customWidth="1"/>
    <col min="3590" max="3590" width="11.625" style="4" customWidth="1"/>
    <col min="3591" max="3591" width="9.5" style="4" customWidth="1"/>
    <col min="3592" max="3592" width="14.75" style="4" customWidth="1"/>
    <col min="3593" max="3593" width="14.625" style="4" customWidth="1"/>
    <col min="3594" max="3594" width="16.125" style="4" customWidth="1"/>
    <col min="3595" max="3595" width="15.5" style="4" customWidth="1"/>
    <col min="3596" max="3596" width="13.375" style="4" customWidth="1"/>
    <col min="3597" max="3597" width="21" style="4" customWidth="1"/>
    <col min="3598" max="3843" width="9" style="4"/>
    <col min="3844" max="3844" width="5.25" style="4" customWidth="1"/>
    <col min="3845" max="3845" width="43.125" style="4" customWidth="1"/>
    <col min="3846" max="3846" width="11.625" style="4" customWidth="1"/>
    <col min="3847" max="3847" width="9.5" style="4" customWidth="1"/>
    <col min="3848" max="3848" width="14.75" style="4" customWidth="1"/>
    <col min="3849" max="3849" width="14.625" style="4" customWidth="1"/>
    <col min="3850" max="3850" width="16.125" style="4" customWidth="1"/>
    <col min="3851" max="3851" width="15.5" style="4" customWidth="1"/>
    <col min="3852" max="3852" width="13.375" style="4" customWidth="1"/>
    <col min="3853" max="3853" width="21" style="4" customWidth="1"/>
    <col min="3854" max="4099" width="9" style="4"/>
    <col min="4100" max="4100" width="5.25" style="4" customWidth="1"/>
    <col min="4101" max="4101" width="43.125" style="4" customWidth="1"/>
    <col min="4102" max="4102" width="11.625" style="4" customWidth="1"/>
    <col min="4103" max="4103" width="9.5" style="4" customWidth="1"/>
    <col min="4104" max="4104" width="14.75" style="4" customWidth="1"/>
    <col min="4105" max="4105" width="14.625" style="4" customWidth="1"/>
    <col min="4106" max="4106" width="16.125" style="4" customWidth="1"/>
    <col min="4107" max="4107" width="15.5" style="4" customWidth="1"/>
    <col min="4108" max="4108" width="13.375" style="4" customWidth="1"/>
    <col min="4109" max="4109" width="21" style="4" customWidth="1"/>
    <col min="4110" max="4355" width="9" style="4"/>
    <col min="4356" max="4356" width="5.25" style="4" customWidth="1"/>
    <col min="4357" max="4357" width="43.125" style="4" customWidth="1"/>
    <col min="4358" max="4358" width="11.625" style="4" customWidth="1"/>
    <col min="4359" max="4359" width="9.5" style="4" customWidth="1"/>
    <col min="4360" max="4360" width="14.75" style="4" customWidth="1"/>
    <col min="4361" max="4361" width="14.625" style="4" customWidth="1"/>
    <col min="4362" max="4362" width="16.125" style="4" customWidth="1"/>
    <col min="4363" max="4363" width="15.5" style="4" customWidth="1"/>
    <col min="4364" max="4364" width="13.375" style="4" customWidth="1"/>
    <col min="4365" max="4365" width="21" style="4" customWidth="1"/>
    <col min="4366" max="4611" width="9" style="4"/>
    <col min="4612" max="4612" width="5.25" style="4" customWidth="1"/>
    <col min="4613" max="4613" width="43.125" style="4" customWidth="1"/>
    <col min="4614" max="4614" width="11.625" style="4" customWidth="1"/>
    <col min="4615" max="4615" width="9.5" style="4" customWidth="1"/>
    <col min="4616" max="4616" width="14.75" style="4" customWidth="1"/>
    <col min="4617" max="4617" width="14.625" style="4" customWidth="1"/>
    <col min="4618" max="4618" width="16.125" style="4" customWidth="1"/>
    <col min="4619" max="4619" width="15.5" style="4" customWidth="1"/>
    <col min="4620" max="4620" width="13.375" style="4" customWidth="1"/>
    <col min="4621" max="4621" width="21" style="4" customWidth="1"/>
    <col min="4622" max="4867" width="9" style="4"/>
    <col min="4868" max="4868" width="5.25" style="4" customWidth="1"/>
    <col min="4869" max="4869" width="43.125" style="4" customWidth="1"/>
    <col min="4870" max="4870" width="11.625" style="4" customWidth="1"/>
    <col min="4871" max="4871" width="9.5" style="4" customWidth="1"/>
    <col min="4872" max="4872" width="14.75" style="4" customWidth="1"/>
    <col min="4873" max="4873" width="14.625" style="4" customWidth="1"/>
    <col min="4874" max="4874" width="16.125" style="4" customWidth="1"/>
    <col min="4875" max="4875" width="15.5" style="4" customWidth="1"/>
    <col min="4876" max="4876" width="13.375" style="4" customWidth="1"/>
    <col min="4877" max="4877" width="21" style="4" customWidth="1"/>
    <col min="4878" max="5123" width="9" style="4"/>
    <col min="5124" max="5124" width="5.25" style="4" customWidth="1"/>
    <col min="5125" max="5125" width="43.125" style="4" customWidth="1"/>
    <col min="5126" max="5126" width="11.625" style="4" customWidth="1"/>
    <col min="5127" max="5127" width="9.5" style="4" customWidth="1"/>
    <col min="5128" max="5128" width="14.75" style="4" customWidth="1"/>
    <col min="5129" max="5129" width="14.625" style="4" customWidth="1"/>
    <col min="5130" max="5130" width="16.125" style="4" customWidth="1"/>
    <col min="5131" max="5131" width="15.5" style="4" customWidth="1"/>
    <col min="5132" max="5132" width="13.375" style="4" customWidth="1"/>
    <col min="5133" max="5133" width="21" style="4" customWidth="1"/>
    <col min="5134" max="5379" width="9" style="4"/>
    <col min="5380" max="5380" width="5.25" style="4" customWidth="1"/>
    <col min="5381" max="5381" width="43.125" style="4" customWidth="1"/>
    <col min="5382" max="5382" width="11.625" style="4" customWidth="1"/>
    <col min="5383" max="5383" width="9.5" style="4" customWidth="1"/>
    <col min="5384" max="5384" width="14.75" style="4" customWidth="1"/>
    <col min="5385" max="5385" width="14.625" style="4" customWidth="1"/>
    <col min="5386" max="5386" width="16.125" style="4" customWidth="1"/>
    <col min="5387" max="5387" width="15.5" style="4" customWidth="1"/>
    <col min="5388" max="5388" width="13.375" style="4" customWidth="1"/>
    <col min="5389" max="5389" width="21" style="4" customWidth="1"/>
    <col min="5390" max="5635" width="9" style="4"/>
    <col min="5636" max="5636" width="5.25" style="4" customWidth="1"/>
    <col min="5637" max="5637" width="43.125" style="4" customWidth="1"/>
    <col min="5638" max="5638" width="11.625" style="4" customWidth="1"/>
    <col min="5639" max="5639" width="9.5" style="4" customWidth="1"/>
    <col min="5640" max="5640" width="14.75" style="4" customWidth="1"/>
    <col min="5641" max="5641" width="14.625" style="4" customWidth="1"/>
    <col min="5642" max="5642" width="16.125" style="4" customWidth="1"/>
    <col min="5643" max="5643" width="15.5" style="4" customWidth="1"/>
    <col min="5644" max="5644" width="13.375" style="4" customWidth="1"/>
    <col min="5645" max="5645" width="21" style="4" customWidth="1"/>
    <col min="5646" max="5891" width="9" style="4"/>
    <col min="5892" max="5892" width="5.25" style="4" customWidth="1"/>
    <col min="5893" max="5893" width="43.125" style="4" customWidth="1"/>
    <col min="5894" max="5894" width="11.625" style="4" customWidth="1"/>
    <col min="5895" max="5895" width="9.5" style="4" customWidth="1"/>
    <col min="5896" max="5896" width="14.75" style="4" customWidth="1"/>
    <col min="5897" max="5897" width="14.625" style="4" customWidth="1"/>
    <col min="5898" max="5898" width="16.125" style="4" customWidth="1"/>
    <col min="5899" max="5899" width="15.5" style="4" customWidth="1"/>
    <col min="5900" max="5900" width="13.375" style="4" customWidth="1"/>
    <col min="5901" max="5901" width="21" style="4" customWidth="1"/>
    <col min="5902" max="6147" width="9" style="4"/>
    <col min="6148" max="6148" width="5.25" style="4" customWidth="1"/>
    <col min="6149" max="6149" width="43.125" style="4" customWidth="1"/>
    <col min="6150" max="6150" width="11.625" style="4" customWidth="1"/>
    <col min="6151" max="6151" width="9.5" style="4" customWidth="1"/>
    <col min="6152" max="6152" width="14.75" style="4" customWidth="1"/>
    <col min="6153" max="6153" width="14.625" style="4" customWidth="1"/>
    <col min="6154" max="6154" width="16.125" style="4" customWidth="1"/>
    <col min="6155" max="6155" width="15.5" style="4" customWidth="1"/>
    <col min="6156" max="6156" width="13.375" style="4" customWidth="1"/>
    <col min="6157" max="6157" width="21" style="4" customWidth="1"/>
    <col min="6158" max="6403" width="9" style="4"/>
    <col min="6404" max="6404" width="5.25" style="4" customWidth="1"/>
    <col min="6405" max="6405" width="43.125" style="4" customWidth="1"/>
    <col min="6406" max="6406" width="11.625" style="4" customWidth="1"/>
    <col min="6407" max="6407" width="9.5" style="4" customWidth="1"/>
    <col min="6408" max="6408" width="14.75" style="4" customWidth="1"/>
    <col min="6409" max="6409" width="14.625" style="4" customWidth="1"/>
    <col min="6410" max="6410" width="16.125" style="4" customWidth="1"/>
    <col min="6411" max="6411" width="15.5" style="4" customWidth="1"/>
    <col min="6412" max="6412" width="13.375" style="4" customWidth="1"/>
    <col min="6413" max="6413" width="21" style="4" customWidth="1"/>
    <col min="6414" max="6659" width="9" style="4"/>
    <col min="6660" max="6660" width="5.25" style="4" customWidth="1"/>
    <col min="6661" max="6661" width="43.125" style="4" customWidth="1"/>
    <col min="6662" max="6662" width="11.625" style="4" customWidth="1"/>
    <col min="6663" max="6663" width="9.5" style="4" customWidth="1"/>
    <col min="6664" max="6664" width="14.75" style="4" customWidth="1"/>
    <col min="6665" max="6665" width="14.625" style="4" customWidth="1"/>
    <col min="6666" max="6666" width="16.125" style="4" customWidth="1"/>
    <col min="6667" max="6667" width="15.5" style="4" customWidth="1"/>
    <col min="6668" max="6668" width="13.375" style="4" customWidth="1"/>
    <col min="6669" max="6669" width="21" style="4" customWidth="1"/>
    <col min="6670" max="6915" width="9" style="4"/>
    <col min="6916" max="6916" width="5.25" style="4" customWidth="1"/>
    <col min="6917" max="6917" width="43.125" style="4" customWidth="1"/>
    <col min="6918" max="6918" width="11.625" style="4" customWidth="1"/>
    <col min="6919" max="6919" width="9.5" style="4" customWidth="1"/>
    <col min="6920" max="6920" width="14.75" style="4" customWidth="1"/>
    <col min="6921" max="6921" width="14.625" style="4" customWidth="1"/>
    <col min="6922" max="6922" width="16.125" style="4" customWidth="1"/>
    <col min="6923" max="6923" width="15.5" style="4" customWidth="1"/>
    <col min="6924" max="6924" width="13.375" style="4" customWidth="1"/>
    <col min="6925" max="6925" width="21" style="4" customWidth="1"/>
    <col min="6926" max="7171" width="9" style="4"/>
    <col min="7172" max="7172" width="5.25" style="4" customWidth="1"/>
    <col min="7173" max="7173" width="43.125" style="4" customWidth="1"/>
    <col min="7174" max="7174" width="11.625" style="4" customWidth="1"/>
    <col min="7175" max="7175" width="9.5" style="4" customWidth="1"/>
    <col min="7176" max="7176" width="14.75" style="4" customWidth="1"/>
    <col min="7177" max="7177" width="14.625" style="4" customWidth="1"/>
    <col min="7178" max="7178" width="16.125" style="4" customWidth="1"/>
    <col min="7179" max="7179" width="15.5" style="4" customWidth="1"/>
    <col min="7180" max="7180" width="13.375" style="4" customWidth="1"/>
    <col min="7181" max="7181" width="21" style="4" customWidth="1"/>
    <col min="7182" max="7427" width="9" style="4"/>
    <col min="7428" max="7428" width="5.25" style="4" customWidth="1"/>
    <col min="7429" max="7429" width="43.125" style="4" customWidth="1"/>
    <col min="7430" max="7430" width="11.625" style="4" customWidth="1"/>
    <col min="7431" max="7431" width="9.5" style="4" customWidth="1"/>
    <col min="7432" max="7432" width="14.75" style="4" customWidth="1"/>
    <col min="7433" max="7433" width="14.625" style="4" customWidth="1"/>
    <col min="7434" max="7434" width="16.125" style="4" customWidth="1"/>
    <col min="7435" max="7435" width="15.5" style="4" customWidth="1"/>
    <col min="7436" max="7436" width="13.375" style="4" customWidth="1"/>
    <col min="7437" max="7437" width="21" style="4" customWidth="1"/>
    <col min="7438" max="7683" width="9" style="4"/>
    <col min="7684" max="7684" width="5.25" style="4" customWidth="1"/>
    <col min="7685" max="7685" width="43.125" style="4" customWidth="1"/>
    <col min="7686" max="7686" width="11.625" style="4" customWidth="1"/>
    <col min="7687" max="7687" width="9.5" style="4" customWidth="1"/>
    <col min="7688" max="7688" width="14.75" style="4" customWidth="1"/>
    <col min="7689" max="7689" width="14.625" style="4" customWidth="1"/>
    <col min="7690" max="7690" width="16.125" style="4" customWidth="1"/>
    <col min="7691" max="7691" width="15.5" style="4" customWidth="1"/>
    <col min="7692" max="7692" width="13.375" style="4" customWidth="1"/>
    <col min="7693" max="7693" width="21" style="4" customWidth="1"/>
    <col min="7694" max="7939" width="9" style="4"/>
    <col min="7940" max="7940" width="5.25" style="4" customWidth="1"/>
    <col min="7941" max="7941" width="43.125" style="4" customWidth="1"/>
    <col min="7942" max="7942" width="11.625" style="4" customWidth="1"/>
    <col min="7943" max="7943" width="9.5" style="4" customWidth="1"/>
    <col min="7944" max="7944" width="14.75" style="4" customWidth="1"/>
    <col min="7945" max="7945" width="14.625" style="4" customWidth="1"/>
    <col min="7946" max="7946" width="16.125" style="4" customWidth="1"/>
    <col min="7947" max="7947" width="15.5" style="4" customWidth="1"/>
    <col min="7948" max="7948" width="13.375" style="4" customWidth="1"/>
    <col min="7949" max="7949" width="21" style="4" customWidth="1"/>
    <col min="7950" max="8195" width="9" style="4"/>
    <col min="8196" max="8196" width="5.25" style="4" customWidth="1"/>
    <col min="8197" max="8197" width="43.125" style="4" customWidth="1"/>
    <col min="8198" max="8198" width="11.625" style="4" customWidth="1"/>
    <col min="8199" max="8199" width="9.5" style="4" customWidth="1"/>
    <col min="8200" max="8200" width="14.75" style="4" customWidth="1"/>
    <col min="8201" max="8201" width="14.625" style="4" customWidth="1"/>
    <col min="8202" max="8202" width="16.125" style="4" customWidth="1"/>
    <col min="8203" max="8203" width="15.5" style="4" customWidth="1"/>
    <col min="8204" max="8204" width="13.375" style="4" customWidth="1"/>
    <col min="8205" max="8205" width="21" style="4" customWidth="1"/>
    <col min="8206" max="8451" width="9" style="4"/>
    <col min="8452" max="8452" width="5.25" style="4" customWidth="1"/>
    <col min="8453" max="8453" width="43.125" style="4" customWidth="1"/>
    <col min="8454" max="8454" width="11.625" style="4" customWidth="1"/>
    <col min="8455" max="8455" width="9.5" style="4" customWidth="1"/>
    <col min="8456" max="8456" width="14.75" style="4" customWidth="1"/>
    <col min="8457" max="8457" width="14.625" style="4" customWidth="1"/>
    <col min="8458" max="8458" width="16.125" style="4" customWidth="1"/>
    <col min="8459" max="8459" width="15.5" style="4" customWidth="1"/>
    <col min="8460" max="8460" width="13.375" style="4" customWidth="1"/>
    <col min="8461" max="8461" width="21" style="4" customWidth="1"/>
    <col min="8462" max="8707" width="9" style="4"/>
    <col min="8708" max="8708" width="5.25" style="4" customWidth="1"/>
    <col min="8709" max="8709" width="43.125" style="4" customWidth="1"/>
    <col min="8710" max="8710" width="11.625" style="4" customWidth="1"/>
    <col min="8711" max="8711" width="9.5" style="4" customWidth="1"/>
    <col min="8712" max="8712" width="14.75" style="4" customWidth="1"/>
    <col min="8713" max="8713" width="14.625" style="4" customWidth="1"/>
    <col min="8714" max="8714" width="16.125" style="4" customWidth="1"/>
    <col min="8715" max="8715" width="15.5" style="4" customWidth="1"/>
    <col min="8716" max="8716" width="13.375" style="4" customWidth="1"/>
    <col min="8717" max="8717" width="21" style="4" customWidth="1"/>
    <col min="8718" max="8963" width="9" style="4"/>
    <col min="8964" max="8964" width="5.25" style="4" customWidth="1"/>
    <col min="8965" max="8965" width="43.125" style="4" customWidth="1"/>
    <col min="8966" max="8966" width="11.625" style="4" customWidth="1"/>
    <col min="8967" max="8967" width="9.5" style="4" customWidth="1"/>
    <col min="8968" max="8968" width="14.75" style="4" customWidth="1"/>
    <col min="8969" max="8969" width="14.625" style="4" customWidth="1"/>
    <col min="8970" max="8970" width="16.125" style="4" customWidth="1"/>
    <col min="8971" max="8971" width="15.5" style="4" customWidth="1"/>
    <col min="8972" max="8972" width="13.375" style="4" customWidth="1"/>
    <col min="8973" max="8973" width="21" style="4" customWidth="1"/>
    <col min="8974" max="9219" width="9" style="4"/>
    <col min="9220" max="9220" width="5.25" style="4" customWidth="1"/>
    <col min="9221" max="9221" width="43.125" style="4" customWidth="1"/>
    <col min="9222" max="9222" width="11.625" style="4" customWidth="1"/>
    <col min="9223" max="9223" width="9.5" style="4" customWidth="1"/>
    <col min="9224" max="9224" width="14.75" style="4" customWidth="1"/>
    <col min="9225" max="9225" width="14.625" style="4" customWidth="1"/>
    <col min="9226" max="9226" width="16.125" style="4" customWidth="1"/>
    <col min="9227" max="9227" width="15.5" style="4" customWidth="1"/>
    <col min="9228" max="9228" width="13.375" style="4" customWidth="1"/>
    <col min="9229" max="9229" width="21" style="4" customWidth="1"/>
    <col min="9230" max="9475" width="9" style="4"/>
    <col min="9476" max="9476" width="5.25" style="4" customWidth="1"/>
    <col min="9477" max="9477" width="43.125" style="4" customWidth="1"/>
    <col min="9478" max="9478" width="11.625" style="4" customWidth="1"/>
    <col min="9479" max="9479" width="9.5" style="4" customWidth="1"/>
    <col min="9480" max="9480" width="14.75" style="4" customWidth="1"/>
    <col min="9481" max="9481" width="14.625" style="4" customWidth="1"/>
    <col min="9482" max="9482" width="16.125" style="4" customWidth="1"/>
    <col min="9483" max="9483" width="15.5" style="4" customWidth="1"/>
    <col min="9484" max="9484" width="13.375" style="4" customWidth="1"/>
    <col min="9485" max="9485" width="21" style="4" customWidth="1"/>
    <col min="9486" max="9731" width="9" style="4"/>
    <col min="9732" max="9732" width="5.25" style="4" customWidth="1"/>
    <col min="9733" max="9733" width="43.125" style="4" customWidth="1"/>
    <col min="9734" max="9734" width="11.625" style="4" customWidth="1"/>
    <col min="9735" max="9735" width="9.5" style="4" customWidth="1"/>
    <col min="9736" max="9736" width="14.75" style="4" customWidth="1"/>
    <col min="9737" max="9737" width="14.625" style="4" customWidth="1"/>
    <col min="9738" max="9738" width="16.125" style="4" customWidth="1"/>
    <col min="9739" max="9739" width="15.5" style="4" customWidth="1"/>
    <col min="9740" max="9740" width="13.375" style="4" customWidth="1"/>
    <col min="9741" max="9741" width="21" style="4" customWidth="1"/>
    <col min="9742" max="9987" width="9" style="4"/>
    <col min="9988" max="9988" width="5.25" style="4" customWidth="1"/>
    <col min="9989" max="9989" width="43.125" style="4" customWidth="1"/>
    <col min="9990" max="9990" width="11.625" style="4" customWidth="1"/>
    <col min="9991" max="9991" width="9.5" style="4" customWidth="1"/>
    <col min="9992" max="9992" width="14.75" style="4" customWidth="1"/>
    <col min="9993" max="9993" width="14.625" style="4" customWidth="1"/>
    <col min="9994" max="9994" width="16.125" style="4" customWidth="1"/>
    <col min="9995" max="9995" width="15.5" style="4" customWidth="1"/>
    <col min="9996" max="9996" width="13.375" style="4" customWidth="1"/>
    <col min="9997" max="9997" width="21" style="4" customWidth="1"/>
    <col min="9998" max="10243" width="9" style="4"/>
    <col min="10244" max="10244" width="5.25" style="4" customWidth="1"/>
    <col min="10245" max="10245" width="43.125" style="4" customWidth="1"/>
    <col min="10246" max="10246" width="11.625" style="4" customWidth="1"/>
    <col min="10247" max="10247" width="9.5" style="4" customWidth="1"/>
    <col min="10248" max="10248" width="14.75" style="4" customWidth="1"/>
    <col min="10249" max="10249" width="14.625" style="4" customWidth="1"/>
    <col min="10250" max="10250" width="16.125" style="4" customWidth="1"/>
    <col min="10251" max="10251" width="15.5" style="4" customWidth="1"/>
    <col min="10252" max="10252" width="13.375" style="4" customWidth="1"/>
    <col min="10253" max="10253" width="21" style="4" customWidth="1"/>
    <col min="10254" max="10499" width="9" style="4"/>
    <col min="10500" max="10500" width="5.25" style="4" customWidth="1"/>
    <col min="10501" max="10501" width="43.125" style="4" customWidth="1"/>
    <col min="10502" max="10502" width="11.625" style="4" customWidth="1"/>
    <col min="10503" max="10503" width="9.5" style="4" customWidth="1"/>
    <col min="10504" max="10504" width="14.75" style="4" customWidth="1"/>
    <col min="10505" max="10505" width="14.625" style="4" customWidth="1"/>
    <col min="10506" max="10506" width="16.125" style="4" customWidth="1"/>
    <col min="10507" max="10507" width="15.5" style="4" customWidth="1"/>
    <col min="10508" max="10508" width="13.375" style="4" customWidth="1"/>
    <col min="10509" max="10509" width="21" style="4" customWidth="1"/>
    <col min="10510" max="10755" width="9" style="4"/>
    <col min="10756" max="10756" width="5.25" style="4" customWidth="1"/>
    <col min="10757" max="10757" width="43.125" style="4" customWidth="1"/>
    <col min="10758" max="10758" width="11.625" style="4" customWidth="1"/>
    <col min="10759" max="10759" width="9.5" style="4" customWidth="1"/>
    <col min="10760" max="10760" width="14.75" style="4" customWidth="1"/>
    <col min="10761" max="10761" width="14.625" style="4" customWidth="1"/>
    <col min="10762" max="10762" width="16.125" style="4" customWidth="1"/>
    <col min="10763" max="10763" width="15.5" style="4" customWidth="1"/>
    <col min="10764" max="10764" width="13.375" style="4" customWidth="1"/>
    <col min="10765" max="10765" width="21" style="4" customWidth="1"/>
    <col min="10766" max="11011" width="9" style="4"/>
    <col min="11012" max="11012" width="5.25" style="4" customWidth="1"/>
    <col min="11013" max="11013" width="43.125" style="4" customWidth="1"/>
    <col min="11014" max="11014" width="11.625" style="4" customWidth="1"/>
    <col min="11015" max="11015" width="9.5" style="4" customWidth="1"/>
    <col min="11016" max="11016" width="14.75" style="4" customWidth="1"/>
    <col min="11017" max="11017" width="14.625" style="4" customWidth="1"/>
    <col min="11018" max="11018" width="16.125" style="4" customWidth="1"/>
    <col min="11019" max="11019" width="15.5" style="4" customWidth="1"/>
    <col min="11020" max="11020" width="13.375" style="4" customWidth="1"/>
    <col min="11021" max="11021" width="21" style="4" customWidth="1"/>
    <col min="11022" max="11267" width="9" style="4"/>
    <col min="11268" max="11268" width="5.25" style="4" customWidth="1"/>
    <col min="11269" max="11269" width="43.125" style="4" customWidth="1"/>
    <col min="11270" max="11270" width="11.625" style="4" customWidth="1"/>
    <col min="11271" max="11271" width="9.5" style="4" customWidth="1"/>
    <col min="11272" max="11272" width="14.75" style="4" customWidth="1"/>
    <col min="11273" max="11273" width="14.625" style="4" customWidth="1"/>
    <col min="11274" max="11274" width="16.125" style="4" customWidth="1"/>
    <col min="11275" max="11275" width="15.5" style="4" customWidth="1"/>
    <col min="11276" max="11276" width="13.375" style="4" customWidth="1"/>
    <col min="11277" max="11277" width="21" style="4" customWidth="1"/>
    <col min="11278" max="11523" width="9" style="4"/>
    <col min="11524" max="11524" width="5.25" style="4" customWidth="1"/>
    <col min="11525" max="11525" width="43.125" style="4" customWidth="1"/>
    <col min="11526" max="11526" width="11.625" style="4" customWidth="1"/>
    <col min="11527" max="11527" width="9.5" style="4" customWidth="1"/>
    <col min="11528" max="11528" width="14.75" style="4" customWidth="1"/>
    <col min="11529" max="11529" width="14.625" style="4" customWidth="1"/>
    <col min="11530" max="11530" width="16.125" style="4" customWidth="1"/>
    <col min="11531" max="11531" width="15.5" style="4" customWidth="1"/>
    <col min="11532" max="11532" width="13.375" style="4" customWidth="1"/>
    <col min="11533" max="11533" width="21" style="4" customWidth="1"/>
    <col min="11534" max="11779" width="9" style="4"/>
    <col min="11780" max="11780" width="5.25" style="4" customWidth="1"/>
    <col min="11781" max="11781" width="43.125" style="4" customWidth="1"/>
    <col min="11782" max="11782" width="11.625" style="4" customWidth="1"/>
    <col min="11783" max="11783" width="9.5" style="4" customWidth="1"/>
    <col min="11784" max="11784" width="14.75" style="4" customWidth="1"/>
    <col min="11785" max="11785" width="14.625" style="4" customWidth="1"/>
    <col min="11786" max="11786" width="16.125" style="4" customWidth="1"/>
    <col min="11787" max="11787" width="15.5" style="4" customWidth="1"/>
    <col min="11788" max="11788" width="13.375" style="4" customWidth="1"/>
    <col min="11789" max="11789" width="21" style="4" customWidth="1"/>
    <col min="11790" max="12035" width="9" style="4"/>
    <col min="12036" max="12036" width="5.25" style="4" customWidth="1"/>
    <col min="12037" max="12037" width="43.125" style="4" customWidth="1"/>
    <col min="12038" max="12038" width="11.625" style="4" customWidth="1"/>
    <col min="12039" max="12039" width="9.5" style="4" customWidth="1"/>
    <col min="12040" max="12040" width="14.75" style="4" customWidth="1"/>
    <col min="12041" max="12041" width="14.625" style="4" customWidth="1"/>
    <col min="12042" max="12042" width="16.125" style="4" customWidth="1"/>
    <col min="12043" max="12043" width="15.5" style="4" customWidth="1"/>
    <col min="12044" max="12044" width="13.375" style="4" customWidth="1"/>
    <col min="12045" max="12045" width="21" style="4" customWidth="1"/>
    <col min="12046" max="12291" width="9" style="4"/>
    <col min="12292" max="12292" width="5.25" style="4" customWidth="1"/>
    <col min="12293" max="12293" width="43.125" style="4" customWidth="1"/>
    <col min="12294" max="12294" width="11.625" style="4" customWidth="1"/>
    <col min="12295" max="12295" width="9.5" style="4" customWidth="1"/>
    <col min="12296" max="12296" width="14.75" style="4" customWidth="1"/>
    <col min="12297" max="12297" width="14.625" style="4" customWidth="1"/>
    <col min="12298" max="12298" width="16.125" style="4" customWidth="1"/>
    <col min="12299" max="12299" width="15.5" style="4" customWidth="1"/>
    <col min="12300" max="12300" width="13.375" style="4" customWidth="1"/>
    <col min="12301" max="12301" width="21" style="4" customWidth="1"/>
    <col min="12302" max="12547" width="9" style="4"/>
    <col min="12548" max="12548" width="5.25" style="4" customWidth="1"/>
    <col min="12549" max="12549" width="43.125" style="4" customWidth="1"/>
    <col min="12550" max="12550" width="11.625" style="4" customWidth="1"/>
    <col min="12551" max="12551" width="9.5" style="4" customWidth="1"/>
    <col min="12552" max="12552" width="14.75" style="4" customWidth="1"/>
    <col min="12553" max="12553" width="14.625" style="4" customWidth="1"/>
    <col min="12554" max="12554" width="16.125" style="4" customWidth="1"/>
    <col min="12555" max="12555" width="15.5" style="4" customWidth="1"/>
    <col min="12556" max="12556" width="13.375" style="4" customWidth="1"/>
    <col min="12557" max="12557" width="21" style="4" customWidth="1"/>
    <col min="12558" max="12803" width="9" style="4"/>
    <col min="12804" max="12804" width="5.25" style="4" customWidth="1"/>
    <col min="12805" max="12805" width="43.125" style="4" customWidth="1"/>
    <col min="12806" max="12806" width="11.625" style="4" customWidth="1"/>
    <col min="12807" max="12807" width="9.5" style="4" customWidth="1"/>
    <col min="12808" max="12808" width="14.75" style="4" customWidth="1"/>
    <col min="12809" max="12809" width="14.625" style="4" customWidth="1"/>
    <col min="12810" max="12810" width="16.125" style="4" customWidth="1"/>
    <col min="12811" max="12811" width="15.5" style="4" customWidth="1"/>
    <col min="12812" max="12812" width="13.375" style="4" customWidth="1"/>
    <col min="12813" max="12813" width="21" style="4" customWidth="1"/>
    <col min="12814" max="13059" width="9" style="4"/>
    <col min="13060" max="13060" width="5.25" style="4" customWidth="1"/>
    <col min="13061" max="13061" width="43.125" style="4" customWidth="1"/>
    <col min="13062" max="13062" width="11.625" style="4" customWidth="1"/>
    <col min="13063" max="13063" width="9.5" style="4" customWidth="1"/>
    <col min="13064" max="13064" width="14.75" style="4" customWidth="1"/>
    <col min="13065" max="13065" width="14.625" style="4" customWidth="1"/>
    <col min="13066" max="13066" width="16.125" style="4" customWidth="1"/>
    <col min="13067" max="13067" width="15.5" style="4" customWidth="1"/>
    <col min="13068" max="13068" width="13.375" style="4" customWidth="1"/>
    <col min="13069" max="13069" width="21" style="4" customWidth="1"/>
    <col min="13070" max="13315" width="9" style="4"/>
    <col min="13316" max="13316" width="5.25" style="4" customWidth="1"/>
    <col min="13317" max="13317" width="43.125" style="4" customWidth="1"/>
    <col min="13318" max="13318" width="11.625" style="4" customWidth="1"/>
    <col min="13319" max="13319" width="9.5" style="4" customWidth="1"/>
    <col min="13320" max="13320" width="14.75" style="4" customWidth="1"/>
    <col min="13321" max="13321" width="14.625" style="4" customWidth="1"/>
    <col min="13322" max="13322" width="16.125" style="4" customWidth="1"/>
    <col min="13323" max="13323" width="15.5" style="4" customWidth="1"/>
    <col min="13324" max="13324" width="13.375" style="4" customWidth="1"/>
    <col min="13325" max="13325" width="21" style="4" customWidth="1"/>
    <col min="13326" max="13571" width="9" style="4"/>
    <col min="13572" max="13572" width="5.25" style="4" customWidth="1"/>
    <col min="13573" max="13573" width="43.125" style="4" customWidth="1"/>
    <col min="13574" max="13574" width="11.625" style="4" customWidth="1"/>
    <col min="13575" max="13575" width="9.5" style="4" customWidth="1"/>
    <col min="13576" max="13576" width="14.75" style="4" customWidth="1"/>
    <col min="13577" max="13577" width="14.625" style="4" customWidth="1"/>
    <col min="13578" max="13578" width="16.125" style="4" customWidth="1"/>
    <col min="13579" max="13579" width="15.5" style="4" customWidth="1"/>
    <col min="13580" max="13580" width="13.375" style="4" customWidth="1"/>
    <col min="13581" max="13581" width="21" style="4" customWidth="1"/>
    <col min="13582" max="13827" width="9" style="4"/>
    <col min="13828" max="13828" width="5.25" style="4" customWidth="1"/>
    <col min="13829" max="13829" width="43.125" style="4" customWidth="1"/>
    <col min="13830" max="13830" width="11.625" style="4" customWidth="1"/>
    <col min="13831" max="13831" width="9.5" style="4" customWidth="1"/>
    <col min="13832" max="13832" width="14.75" style="4" customWidth="1"/>
    <col min="13833" max="13833" width="14.625" style="4" customWidth="1"/>
    <col min="13834" max="13834" width="16.125" style="4" customWidth="1"/>
    <col min="13835" max="13835" width="15.5" style="4" customWidth="1"/>
    <col min="13836" max="13836" width="13.375" style="4" customWidth="1"/>
    <col min="13837" max="13837" width="21" style="4" customWidth="1"/>
    <col min="13838" max="14083" width="9" style="4"/>
    <col min="14084" max="14084" width="5.25" style="4" customWidth="1"/>
    <col min="14085" max="14085" width="43.125" style="4" customWidth="1"/>
    <col min="14086" max="14086" width="11.625" style="4" customWidth="1"/>
    <col min="14087" max="14087" width="9.5" style="4" customWidth="1"/>
    <col min="14088" max="14088" width="14.75" style="4" customWidth="1"/>
    <col min="14089" max="14089" width="14.625" style="4" customWidth="1"/>
    <col min="14090" max="14090" width="16.125" style="4" customWidth="1"/>
    <col min="14091" max="14091" width="15.5" style="4" customWidth="1"/>
    <col min="14092" max="14092" width="13.375" style="4" customWidth="1"/>
    <col min="14093" max="14093" width="21" style="4" customWidth="1"/>
    <col min="14094" max="14339" width="9" style="4"/>
    <col min="14340" max="14340" width="5.25" style="4" customWidth="1"/>
    <col min="14341" max="14341" width="43.125" style="4" customWidth="1"/>
    <col min="14342" max="14342" width="11.625" style="4" customWidth="1"/>
    <col min="14343" max="14343" width="9.5" style="4" customWidth="1"/>
    <col min="14344" max="14344" width="14.75" style="4" customWidth="1"/>
    <col min="14345" max="14345" width="14.625" style="4" customWidth="1"/>
    <col min="14346" max="14346" width="16.125" style="4" customWidth="1"/>
    <col min="14347" max="14347" width="15.5" style="4" customWidth="1"/>
    <col min="14348" max="14348" width="13.375" style="4" customWidth="1"/>
    <col min="14349" max="14349" width="21" style="4" customWidth="1"/>
    <col min="14350" max="14595" width="9" style="4"/>
    <col min="14596" max="14596" width="5.25" style="4" customWidth="1"/>
    <col min="14597" max="14597" width="43.125" style="4" customWidth="1"/>
    <col min="14598" max="14598" width="11.625" style="4" customWidth="1"/>
    <col min="14599" max="14599" width="9.5" style="4" customWidth="1"/>
    <col min="14600" max="14600" width="14.75" style="4" customWidth="1"/>
    <col min="14601" max="14601" width="14.625" style="4" customWidth="1"/>
    <col min="14602" max="14602" width="16.125" style="4" customWidth="1"/>
    <col min="14603" max="14603" width="15.5" style="4" customWidth="1"/>
    <col min="14604" max="14604" width="13.375" style="4" customWidth="1"/>
    <col min="14605" max="14605" width="21" style="4" customWidth="1"/>
    <col min="14606" max="14851" width="9" style="4"/>
    <col min="14852" max="14852" width="5.25" style="4" customWidth="1"/>
    <col min="14853" max="14853" width="43.125" style="4" customWidth="1"/>
    <col min="14854" max="14854" width="11.625" style="4" customWidth="1"/>
    <col min="14855" max="14855" width="9.5" style="4" customWidth="1"/>
    <col min="14856" max="14856" width="14.75" style="4" customWidth="1"/>
    <col min="14857" max="14857" width="14.625" style="4" customWidth="1"/>
    <col min="14858" max="14858" width="16.125" style="4" customWidth="1"/>
    <col min="14859" max="14859" width="15.5" style="4" customWidth="1"/>
    <col min="14860" max="14860" width="13.375" style="4" customWidth="1"/>
    <col min="14861" max="14861" width="21" style="4" customWidth="1"/>
    <col min="14862" max="15107" width="9" style="4"/>
    <col min="15108" max="15108" width="5.25" style="4" customWidth="1"/>
    <col min="15109" max="15109" width="43.125" style="4" customWidth="1"/>
    <col min="15110" max="15110" width="11.625" style="4" customWidth="1"/>
    <col min="15111" max="15111" width="9.5" style="4" customWidth="1"/>
    <col min="15112" max="15112" width="14.75" style="4" customWidth="1"/>
    <col min="15113" max="15113" width="14.625" style="4" customWidth="1"/>
    <col min="15114" max="15114" width="16.125" style="4" customWidth="1"/>
    <col min="15115" max="15115" width="15.5" style="4" customWidth="1"/>
    <col min="15116" max="15116" width="13.375" style="4" customWidth="1"/>
    <col min="15117" max="15117" width="21" style="4" customWidth="1"/>
    <col min="15118" max="15363" width="9" style="4"/>
    <col min="15364" max="15364" width="5.25" style="4" customWidth="1"/>
    <col min="15365" max="15365" width="43.125" style="4" customWidth="1"/>
    <col min="15366" max="15366" width="11.625" style="4" customWidth="1"/>
    <col min="15367" max="15367" width="9.5" style="4" customWidth="1"/>
    <col min="15368" max="15368" width="14.75" style="4" customWidth="1"/>
    <col min="15369" max="15369" width="14.625" style="4" customWidth="1"/>
    <col min="15370" max="15370" width="16.125" style="4" customWidth="1"/>
    <col min="15371" max="15371" width="15.5" style="4" customWidth="1"/>
    <col min="15372" max="15372" width="13.375" style="4" customWidth="1"/>
    <col min="15373" max="15373" width="21" style="4" customWidth="1"/>
    <col min="15374" max="15619" width="9" style="4"/>
    <col min="15620" max="15620" width="5.25" style="4" customWidth="1"/>
    <col min="15621" max="15621" width="43.125" style="4" customWidth="1"/>
    <col min="15622" max="15622" width="11.625" style="4" customWidth="1"/>
    <col min="15623" max="15623" width="9.5" style="4" customWidth="1"/>
    <col min="15624" max="15624" width="14.75" style="4" customWidth="1"/>
    <col min="15625" max="15625" width="14.625" style="4" customWidth="1"/>
    <col min="15626" max="15626" width="16.125" style="4" customWidth="1"/>
    <col min="15627" max="15627" width="15.5" style="4" customWidth="1"/>
    <col min="15628" max="15628" width="13.375" style="4" customWidth="1"/>
    <col min="15629" max="15629" width="21" style="4" customWidth="1"/>
    <col min="15630" max="15875" width="9" style="4"/>
    <col min="15876" max="15876" width="5.25" style="4" customWidth="1"/>
    <col min="15877" max="15877" width="43.125" style="4" customWidth="1"/>
    <col min="15878" max="15878" width="11.625" style="4" customWidth="1"/>
    <col min="15879" max="15879" width="9.5" style="4" customWidth="1"/>
    <col min="15880" max="15880" width="14.75" style="4" customWidth="1"/>
    <col min="15881" max="15881" width="14.625" style="4" customWidth="1"/>
    <col min="15882" max="15882" width="16.125" style="4" customWidth="1"/>
    <col min="15883" max="15883" width="15.5" style="4" customWidth="1"/>
    <col min="15884" max="15884" width="13.375" style="4" customWidth="1"/>
    <col min="15885" max="15885" width="21" style="4" customWidth="1"/>
    <col min="15886" max="16131" width="9" style="4"/>
    <col min="16132" max="16132" width="5.25" style="4" customWidth="1"/>
    <col min="16133" max="16133" width="43.125" style="4" customWidth="1"/>
    <col min="16134" max="16134" width="11.625" style="4" customWidth="1"/>
    <col min="16135" max="16135" width="9.5" style="4" customWidth="1"/>
    <col min="16136" max="16136" width="14.75" style="4" customWidth="1"/>
    <col min="16137" max="16137" width="14.625" style="4" customWidth="1"/>
    <col min="16138" max="16138" width="16.125" style="4" customWidth="1"/>
    <col min="16139" max="16139" width="15.5" style="4" customWidth="1"/>
    <col min="16140" max="16140" width="13.375" style="4" customWidth="1"/>
    <col min="16141" max="16141" width="21" style="4" customWidth="1"/>
    <col min="16142" max="16384" width="9" style="4"/>
  </cols>
  <sheetData>
    <row r="1" spans="1:14" s="1" customFormat="1" ht="30" customHeight="1" x14ac:dyDescent="0.2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35"/>
      <c r="L1" s="35"/>
      <c r="M1" s="35"/>
    </row>
    <row r="2" spans="1:14" s="1" customFormat="1" ht="21.95" customHeight="1" x14ac:dyDescent="0.25">
      <c r="A2" s="63" t="s">
        <v>158</v>
      </c>
      <c r="B2" s="63"/>
      <c r="C2" s="63"/>
      <c r="D2" s="63"/>
      <c r="E2" s="63"/>
      <c r="F2" s="63"/>
      <c r="G2" s="63"/>
      <c r="H2" s="63"/>
      <c r="I2" s="63"/>
      <c r="J2" s="63"/>
      <c r="K2" s="37"/>
      <c r="L2" s="37"/>
      <c r="M2" s="37"/>
    </row>
    <row r="3" spans="1:14" ht="21.95" customHeight="1" x14ac:dyDescent="0.25">
      <c r="E3" s="52" t="s">
        <v>157</v>
      </c>
      <c r="F3" s="52"/>
      <c r="G3" s="52"/>
      <c r="H3" s="52"/>
      <c r="I3" s="52"/>
      <c r="J3" s="52"/>
      <c r="K3" s="36"/>
      <c r="L3" s="36"/>
      <c r="M3" s="36"/>
    </row>
    <row r="4" spans="1:14" s="5" customFormat="1" x14ac:dyDescent="0.25">
      <c r="A4" s="57" t="s">
        <v>86</v>
      </c>
      <c r="B4" s="58"/>
      <c r="C4" s="53" t="s">
        <v>0</v>
      </c>
      <c r="D4" s="48" t="s">
        <v>1</v>
      </c>
      <c r="E4" s="54" t="s">
        <v>2</v>
      </c>
      <c r="F4" s="54" t="s">
        <v>3</v>
      </c>
      <c r="G4" s="54" t="s">
        <v>4</v>
      </c>
      <c r="H4" s="54" t="s">
        <v>5</v>
      </c>
      <c r="I4" s="48" t="s">
        <v>6</v>
      </c>
      <c r="J4" s="48" t="s">
        <v>7</v>
      </c>
      <c r="K4" s="64"/>
      <c r="L4" s="64"/>
      <c r="M4" s="64"/>
    </row>
    <row r="5" spans="1:14" s="5" customFormat="1" x14ac:dyDescent="0.25">
      <c r="A5" s="59"/>
      <c r="B5" s="60"/>
      <c r="C5" s="53"/>
      <c r="D5" s="49"/>
      <c r="E5" s="55"/>
      <c r="F5" s="55"/>
      <c r="G5" s="55"/>
      <c r="H5" s="55"/>
      <c r="I5" s="49"/>
      <c r="J5" s="49"/>
      <c r="K5" s="64"/>
      <c r="L5" s="64"/>
      <c r="M5" s="64"/>
    </row>
    <row r="6" spans="1:14" s="5" customFormat="1" ht="53.1" customHeight="1" x14ac:dyDescent="0.25">
      <c r="A6" s="61"/>
      <c r="B6" s="62"/>
      <c r="C6" s="53"/>
      <c r="D6" s="50"/>
      <c r="E6" s="56"/>
      <c r="F6" s="56"/>
      <c r="G6" s="56"/>
      <c r="H6" s="56"/>
      <c r="I6" s="50"/>
      <c r="J6" s="50"/>
      <c r="K6" s="64"/>
      <c r="L6" s="64"/>
      <c r="M6" s="64"/>
    </row>
    <row r="7" spans="1:14" s="8" customFormat="1" x14ac:dyDescent="0.25">
      <c r="A7" s="46">
        <v>1</v>
      </c>
      <c r="B7" s="47"/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65"/>
      <c r="L7" s="65"/>
      <c r="M7" s="65"/>
    </row>
    <row r="8" spans="1:14" s="14" customFormat="1" ht="12.75" x14ac:dyDescent="0.25">
      <c r="A8" s="11"/>
      <c r="B8" s="11"/>
      <c r="C8" s="11" t="s">
        <v>8</v>
      </c>
      <c r="D8" s="11"/>
      <c r="E8" s="38">
        <f>E9+E53</f>
        <v>113078.947755</v>
      </c>
      <c r="F8" s="38">
        <f t="shared" ref="F8:H8" si="0">F9+F53</f>
        <v>67117.92800700001</v>
      </c>
      <c r="G8" s="38">
        <f t="shared" si="0"/>
        <v>45961.019747999999</v>
      </c>
      <c r="H8" s="38">
        <f t="shared" si="0"/>
        <v>45961.019747999999</v>
      </c>
      <c r="I8" s="11"/>
      <c r="J8" s="12"/>
      <c r="K8" s="66"/>
      <c r="L8" s="66"/>
      <c r="M8" s="66"/>
      <c r="N8" s="13"/>
    </row>
    <row r="9" spans="1:14" s="14" customFormat="1" ht="12.75" x14ac:dyDescent="0.25">
      <c r="A9" s="15" t="s">
        <v>9</v>
      </c>
      <c r="B9" s="15" t="s">
        <v>9</v>
      </c>
      <c r="C9" s="16" t="s">
        <v>88</v>
      </c>
      <c r="D9" s="15"/>
      <c r="E9" s="39">
        <f>E10+E19</f>
        <v>85168.845476999995</v>
      </c>
      <c r="F9" s="39">
        <f t="shared" ref="F9:H9" si="1">F10+F19</f>
        <v>50369.032264000009</v>
      </c>
      <c r="G9" s="39">
        <f t="shared" si="1"/>
        <v>34799.813213000001</v>
      </c>
      <c r="H9" s="39">
        <f t="shared" si="1"/>
        <v>34799.813213000001</v>
      </c>
      <c r="I9" s="15"/>
      <c r="J9" s="16"/>
      <c r="K9" s="67"/>
      <c r="L9" s="67"/>
      <c r="M9" s="67"/>
      <c r="N9" s="13"/>
    </row>
    <row r="10" spans="1:14" s="14" customFormat="1" ht="25.5" x14ac:dyDescent="0.25">
      <c r="A10" s="15" t="s">
        <v>10</v>
      </c>
      <c r="B10" s="15" t="s">
        <v>10</v>
      </c>
      <c r="C10" s="16" t="s">
        <v>11</v>
      </c>
      <c r="D10" s="15"/>
      <c r="E10" s="39">
        <f>E11+E13+E15</f>
        <v>24600</v>
      </c>
      <c r="F10" s="39">
        <f t="shared" ref="F10:H10" si="2">F11+F13+F15</f>
        <v>11528.76195</v>
      </c>
      <c r="G10" s="39">
        <f t="shared" si="2"/>
        <v>13071.23805</v>
      </c>
      <c r="H10" s="39">
        <f t="shared" si="2"/>
        <v>13071.23805</v>
      </c>
      <c r="I10" s="15"/>
      <c r="J10" s="17"/>
      <c r="K10" s="68"/>
      <c r="L10" s="68"/>
      <c r="M10" s="68"/>
      <c r="N10" s="13"/>
    </row>
    <row r="11" spans="1:14" s="14" customFormat="1" ht="15.6" customHeight="1" x14ac:dyDescent="0.25">
      <c r="A11" s="18" t="s">
        <v>12</v>
      </c>
      <c r="B11" s="18" t="s">
        <v>12</v>
      </c>
      <c r="C11" s="19" t="s">
        <v>13</v>
      </c>
      <c r="D11" s="15"/>
      <c r="E11" s="39">
        <f>E12</f>
        <v>1100</v>
      </c>
      <c r="F11" s="39">
        <f t="shared" ref="F11:H11" si="3">F12</f>
        <v>1039</v>
      </c>
      <c r="G11" s="39">
        <f t="shared" si="3"/>
        <v>61</v>
      </c>
      <c r="H11" s="39">
        <f t="shared" si="3"/>
        <v>61</v>
      </c>
      <c r="I11" s="15"/>
      <c r="J11" s="16"/>
      <c r="K11" s="67"/>
      <c r="L11" s="67"/>
      <c r="M11" s="67"/>
      <c r="N11" s="13"/>
    </row>
    <row r="12" spans="1:14" s="22" customFormat="1" ht="38.25" x14ac:dyDescent="0.25">
      <c r="A12" s="20">
        <v>1</v>
      </c>
      <c r="B12" s="20">
        <v>1</v>
      </c>
      <c r="C12" s="21" t="s">
        <v>89</v>
      </c>
      <c r="D12" s="20">
        <v>7913228</v>
      </c>
      <c r="E12" s="40">
        <v>1100</v>
      </c>
      <c r="F12" s="40">
        <v>1039</v>
      </c>
      <c r="G12" s="40">
        <v>61</v>
      </c>
      <c r="H12" s="40">
        <v>61</v>
      </c>
      <c r="I12" s="20" t="s">
        <v>87</v>
      </c>
      <c r="J12" s="21"/>
      <c r="K12" s="69"/>
      <c r="L12" s="69"/>
      <c r="M12" s="69"/>
      <c r="N12" s="13"/>
    </row>
    <row r="13" spans="1:14" s="14" customFormat="1" ht="13.5" x14ac:dyDescent="0.25">
      <c r="A13" s="18" t="s">
        <v>14</v>
      </c>
      <c r="B13" s="18" t="s">
        <v>14</v>
      </c>
      <c r="C13" s="19" t="s">
        <v>15</v>
      </c>
      <c r="D13" s="20"/>
      <c r="E13" s="39">
        <f>E14</f>
        <v>2000</v>
      </c>
      <c r="F13" s="39">
        <f t="shared" ref="F13:H13" si="4">F14</f>
        <v>1940</v>
      </c>
      <c r="G13" s="39">
        <f t="shared" si="4"/>
        <v>60</v>
      </c>
      <c r="H13" s="39">
        <f t="shared" si="4"/>
        <v>60</v>
      </c>
      <c r="I13" s="20"/>
      <c r="J13" s="16"/>
      <c r="K13" s="67"/>
      <c r="L13" s="67"/>
      <c r="M13" s="67"/>
      <c r="N13" s="13"/>
    </row>
    <row r="14" spans="1:14" s="22" customFormat="1" ht="25.5" x14ac:dyDescent="0.25">
      <c r="A14" s="20">
        <v>2</v>
      </c>
      <c r="B14" s="20">
        <v>1</v>
      </c>
      <c r="C14" s="21" t="s">
        <v>90</v>
      </c>
      <c r="D14" s="20">
        <v>7878902</v>
      </c>
      <c r="E14" s="40">
        <v>2000</v>
      </c>
      <c r="F14" s="40">
        <v>1940</v>
      </c>
      <c r="G14" s="40">
        <v>60</v>
      </c>
      <c r="H14" s="40">
        <v>60</v>
      </c>
      <c r="I14" s="20" t="s">
        <v>16</v>
      </c>
      <c r="J14" s="21"/>
      <c r="K14" s="69"/>
      <c r="L14" s="69"/>
      <c r="M14" s="69"/>
      <c r="N14" s="13"/>
    </row>
    <row r="15" spans="1:14" s="14" customFormat="1" ht="13.5" x14ac:dyDescent="0.25">
      <c r="A15" s="18" t="s">
        <v>17</v>
      </c>
      <c r="B15" s="18" t="s">
        <v>17</v>
      </c>
      <c r="C15" s="19" t="s">
        <v>18</v>
      </c>
      <c r="D15" s="20"/>
      <c r="E15" s="39">
        <f>SUM(E16:E18)</f>
        <v>21500</v>
      </c>
      <c r="F15" s="39">
        <f t="shared" ref="F15:H15" si="5">SUM(F16:F18)</f>
        <v>8549.7619500000001</v>
      </c>
      <c r="G15" s="39">
        <f t="shared" si="5"/>
        <v>12950.23805</v>
      </c>
      <c r="H15" s="39">
        <f t="shared" si="5"/>
        <v>12950.23805</v>
      </c>
      <c r="I15" s="15"/>
      <c r="J15" s="16"/>
      <c r="K15" s="67"/>
      <c r="L15" s="67"/>
      <c r="M15" s="67"/>
      <c r="N15" s="13"/>
    </row>
    <row r="16" spans="1:14" s="23" customFormat="1" ht="12.75" x14ac:dyDescent="0.25">
      <c r="A16" s="20">
        <v>3</v>
      </c>
      <c r="B16" s="20">
        <v>1</v>
      </c>
      <c r="C16" s="21" t="s">
        <v>91</v>
      </c>
      <c r="D16" s="20">
        <v>7908131</v>
      </c>
      <c r="E16" s="40">
        <v>8500</v>
      </c>
      <c r="F16" s="40">
        <v>6977.8679499999998</v>
      </c>
      <c r="G16" s="40">
        <v>1522.1320499999999</v>
      </c>
      <c r="H16" s="40">
        <v>1522.1320499999999</v>
      </c>
      <c r="I16" s="20" t="s">
        <v>87</v>
      </c>
      <c r="J16" s="21"/>
      <c r="K16" s="69"/>
      <c r="L16" s="69"/>
      <c r="M16" s="69"/>
      <c r="N16" s="13"/>
    </row>
    <row r="17" spans="1:14" s="22" customFormat="1" ht="51" x14ac:dyDescent="0.25">
      <c r="A17" s="20">
        <v>4</v>
      </c>
      <c r="B17" s="20">
        <v>2</v>
      </c>
      <c r="C17" s="21" t="s">
        <v>92</v>
      </c>
      <c r="D17" s="20">
        <v>7933623</v>
      </c>
      <c r="E17" s="40">
        <v>10000</v>
      </c>
      <c r="F17" s="40">
        <v>1571.894</v>
      </c>
      <c r="G17" s="40">
        <v>8428.1059999999998</v>
      </c>
      <c r="H17" s="40">
        <v>8428.1059999999998</v>
      </c>
      <c r="I17" s="20" t="s">
        <v>16</v>
      </c>
      <c r="J17" s="21"/>
      <c r="K17" s="69"/>
      <c r="L17" s="69"/>
      <c r="M17" s="69"/>
      <c r="N17" s="13"/>
    </row>
    <row r="18" spans="1:14" s="22" customFormat="1" ht="25.5" x14ac:dyDescent="0.25">
      <c r="A18" s="20">
        <v>5</v>
      </c>
      <c r="B18" s="20">
        <v>3</v>
      </c>
      <c r="C18" s="21" t="s">
        <v>93</v>
      </c>
      <c r="D18" s="20">
        <v>7938755</v>
      </c>
      <c r="E18" s="40">
        <v>3000</v>
      </c>
      <c r="F18" s="40">
        <v>0</v>
      </c>
      <c r="G18" s="40">
        <v>3000</v>
      </c>
      <c r="H18" s="40">
        <v>3000</v>
      </c>
      <c r="I18" s="20" t="s">
        <v>16</v>
      </c>
      <c r="J18" s="21"/>
      <c r="K18" s="69"/>
      <c r="L18" s="69"/>
      <c r="M18" s="69"/>
      <c r="N18" s="13"/>
    </row>
    <row r="19" spans="1:14" s="14" customFormat="1" ht="25.5" x14ac:dyDescent="0.25">
      <c r="A19" s="15" t="s">
        <v>19</v>
      </c>
      <c r="B19" s="15" t="s">
        <v>19</v>
      </c>
      <c r="C19" s="16" t="s">
        <v>20</v>
      </c>
      <c r="D19" s="15"/>
      <c r="E19" s="39">
        <f>E20+E24+E28</f>
        <v>60568.845477000003</v>
      </c>
      <c r="F19" s="39">
        <f t="shared" ref="F19:H19" si="6">F20+F24+F28</f>
        <v>38840.270314000009</v>
      </c>
      <c r="G19" s="39">
        <f t="shared" si="6"/>
        <v>21728.575162999998</v>
      </c>
      <c r="H19" s="39">
        <f t="shared" si="6"/>
        <v>21728.575162999998</v>
      </c>
      <c r="I19" s="15"/>
      <c r="J19" s="16"/>
      <c r="K19" s="67"/>
      <c r="L19" s="67"/>
      <c r="M19" s="67"/>
      <c r="N19" s="13"/>
    </row>
    <row r="20" spans="1:14" s="22" customFormat="1" ht="13.5" x14ac:dyDescent="0.25">
      <c r="A20" s="18" t="s">
        <v>12</v>
      </c>
      <c r="B20" s="18" t="s">
        <v>12</v>
      </c>
      <c r="C20" s="19" t="s">
        <v>13</v>
      </c>
      <c r="D20" s="15"/>
      <c r="E20" s="39">
        <f>SUM(E21:E23)</f>
        <v>2082.467889</v>
      </c>
      <c r="F20" s="39">
        <f t="shared" ref="F20:H20" si="7">SUM(F21:F23)</f>
        <v>1794.5254640000001</v>
      </c>
      <c r="G20" s="39">
        <f t="shared" si="7"/>
        <v>287.94242500000001</v>
      </c>
      <c r="H20" s="39">
        <f t="shared" si="7"/>
        <v>287.94242500000001</v>
      </c>
      <c r="I20" s="15"/>
      <c r="J20" s="21"/>
      <c r="K20" s="69"/>
      <c r="L20" s="69"/>
      <c r="M20" s="69"/>
      <c r="N20" s="13"/>
    </row>
    <row r="21" spans="1:14" s="22" customFormat="1" ht="12.75" x14ac:dyDescent="0.25">
      <c r="A21" s="20">
        <v>6</v>
      </c>
      <c r="B21" s="20">
        <v>4</v>
      </c>
      <c r="C21" s="21" t="s">
        <v>94</v>
      </c>
      <c r="D21" s="20">
        <v>7877292</v>
      </c>
      <c r="E21" s="40">
        <v>1682.467889</v>
      </c>
      <c r="F21" s="40">
        <v>1601.638193</v>
      </c>
      <c r="G21" s="40">
        <v>80.829695999999998</v>
      </c>
      <c r="H21" s="40">
        <v>80.829695999999998</v>
      </c>
      <c r="I21" s="20" t="s">
        <v>16</v>
      </c>
      <c r="J21" s="21"/>
      <c r="K21" s="69"/>
      <c r="L21" s="69"/>
      <c r="M21" s="69"/>
      <c r="N21" s="13"/>
    </row>
    <row r="22" spans="1:14" s="22" customFormat="1" ht="25.5" x14ac:dyDescent="0.25">
      <c r="A22" s="20">
        <v>7</v>
      </c>
      <c r="B22" s="20">
        <v>5</v>
      </c>
      <c r="C22" s="21" t="s">
        <v>95</v>
      </c>
      <c r="D22" s="20">
        <v>7756014</v>
      </c>
      <c r="E22" s="40">
        <v>200</v>
      </c>
      <c r="F22" s="40">
        <v>192.887271</v>
      </c>
      <c r="G22" s="40">
        <v>7.1127290000000016</v>
      </c>
      <c r="H22" s="40">
        <v>7.1127290000000016</v>
      </c>
      <c r="I22" s="20" t="s">
        <v>16</v>
      </c>
      <c r="J22" s="21"/>
      <c r="K22" s="69"/>
      <c r="L22" s="69"/>
      <c r="M22" s="69"/>
      <c r="N22" s="13"/>
    </row>
    <row r="23" spans="1:14" s="22" customFormat="1" ht="25.5" x14ac:dyDescent="0.25">
      <c r="A23" s="20">
        <v>8</v>
      </c>
      <c r="B23" s="20">
        <v>6</v>
      </c>
      <c r="C23" s="21" t="s">
        <v>95</v>
      </c>
      <c r="D23" s="20">
        <v>7756015</v>
      </c>
      <c r="E23" s="40">
        <v>200</v>
      </c>
      <c r="F23" s="40">
        <v>0</v>
      </c>
      <c r="G23" s="40">
        <v>200</v>
      </c>
      <c r="H23" s="40">
        <v>200</v>
      </c>
      <c r="I23" s="20" t="s">
        <v>16</v>
      </c>
      <c r="J23" s="21"/>
      <c r="K23" s="69"/>
      <c r="L23" s="69"/>
      <c r="M23" s="69"/>
      <c r="N23" s="13"/>
    </row>
    <row r="24" spans="1:14" s="22" customFormat="1" ht="13.5" x14ac:dyDescent="0.25">
      <c r="A24" s="18" t="s">
        <v>14</v>
      </c>
      <c r="B24" s="18" t="s">
        <v>14</v>
      </c>
      <c r="C24" s="19" t="s">
        <v>21</v>
      </c>
      <c r="D24" s="15"/>
      <c r="E24" s="39">
        <f>SUM(E25:E27)</f>
        <v>11695.788</v>
      </c>
      <c r="F24" s="39">
        <f t="shared" ref="F24:H24" si="8">SUM(F25:F27)</f>
        <v>9035.26</v>
      </c>
      <c r="G24" s="39">
        <f t="shared" si="8"/>
        <v>2660.5279999999998</v>
      </c>
      <c r="H24" s="39">
        <f t="shared" si="8"/>
        <v>2660.5279999999998</v>
      </c>
      <c r="I24" s="15"/>
      <c r="J24" s="21"/>
      <c r="K24" s="69"/>
      <c r="L24" s="69"/>
      <c r="M24" s="69"/>
      <c r="N24" s="13"/>
    </row>
    <row r="25" spans="1:14" s="22" customFormat="1" ht="25.5" x14ac:dyDescent="0.25">
      <c r="A25" s="20">
        <v>9</v>
      </c>
      <c r="B25" s="20">
        <v>7</v>
      </c>
      <c r="C25" s="21" t="s">
        <v>96</v>
      </c>
      <c r="D25" s="20">
        <v>7756016</v>
      </c>
      <c r="E25" s="40">
        <v>1328.1880000000001</v>
      </c>
      <c r="F25" s="40">
        <v>328.18799999999999</v>
      </c>
      <c r="G25" s="40">
        <v>1000</v>
      </c>
      <c r="H25" s="40">
        <v>1000</v>
      </c>
      <c r="I25" s="20" t="s">
        <v>22</v>
      </c>
      <c r="J25" s="21"/>
      <c r="K25" s="69"/>
      <c r="L25" s="69"/>
      <c r="M25" s="69"/>
      <c r="N25" s="13"/>
    </row>
    <row r="26" spans="1:14" s="22" customFormat="1" ht="25.5" x14ac:dyDescent="0.25">
      <c r="A26" s="20">
        <v>10</v>
      </c>
      <c r="B26" s="20">
        <v>8</v>
      </c>
      <c r="C26" s="21" t="s">
        <v>97</v>
      </c>
      <c r="D26" s="20">
        <v>7852459</v>
      </c>
      <c r="E26" s="40">
        <v>10000</v>
      </c>
      <c r="F26" s="40">
        <v>8371.0720000000001</v>
      </c>
      <c r="G26" s="40">
        <v>1628.9280000000001</v>
      </c>
      <c r="H26" s="40">
        <v>1628.9280000000001</v>
      </c>
      <c r="I26" s="20" t="s">
        <v>22</v>
      </c>
      <c r="J26" s="21"/>
      <c r="K26" s="69"/>
      <c r="L26" s="69"/>
      <c r="M26" s="69"/>
      <c r="N26" s="13"/>
    </row>
    <row r="27" spans="1:14" s="22" customFormat="1" ht="25.5" x14ac:dyDescent="0.25">
      <c r="A27" s="20">
        <v>11</v>
      </c>
      <c r="B27" s="20">
        <v>9</v>
      </c>
      <c r="C27" s="21" t="s">
        <v>103</v>
      </c>
      <c r="D27" s="20">
        <v>7887418</v>
      </c>
      <c r="E27" s="40">
        <v>367.6</v>
      </c>
      <c r="F27" s="40">
        <v>336</v>
      </c>
      <c r="G27" s="40">
        <v>31.6</v>
      </c>
      <c r="H27" s="40">
        <v>31.6</v>
      </c>
      <c r="I27" s="20" t="s">
        <v>16</v>
      </c>
      <c r="J27" s="21"/>
      <c r="K27" s="69"/>
      <c r="L27" s="69"/>
      <c r="M27" s="69"/>
      <c r="N27" s="13"/>
    </row>
    <row r="28" spans="1:14" s="22" customFormat="1" ht="13.5" x14ac:dyDescent="0.25">
      <c r="A28" s="18" t="s">
        <v>17</v>
      </c>
      <c r="B28" s="18" t="s">
        <v>17</v>
      </c>
      <c r="C28" s="19" t="s">
        <v>23</v>
      </c>
      <c r="D28" s="15"/>
      <c r="E28" s="39">
        <f>SUM(E29:E52)</f>
        <v>46790.589588000003</v>
      </c>
      <c r="F28" s="39">
        <f t="shared" ref="F28:H28" si="9">SUM(F29:F52)</f>
        <v>28010.484850000004</v>
      </c>
      <c r="G28" s="39">
        <f t="shared" si="9"/>
        <v>18780.104737999998</v>
      </c>
      <c r="H28" s="39">
        <f t="shared" si="9"/>
        <v>18780.104737999998</v>
      </c>
      <c r="I28" s="15"/>
      <c r="J28" s="21"/>
      <c r="K28" s="69"/>
      <c r="L28" s="69"/>
      <c r="M28" s="69"/>
      <c r="N28" s="13"/>
    </row>
    <row r="29" spans="1:14" s="22" customFormat="1" ht="25.5" x14ac:dyDescent="0.25">
      <c r="A29" s="20">
        <v>12</v>
      </c>
      <c r="B29" s="20">
        <v>10</v>
      </c>
      <c r="C29" s="21" t="s">
        <v>98</v>
      </c>
      <c r="D29" s="20">
        <v>7837023</v>
      </c>
      <c r="E29" s="40">
        <v>2000</v>
      </c>
      <c r="F29" s="40">
        <v>1925</v>
      </c>
      <c r="G29" s="40">
        <v>75</v>
      </c>
      <c r="H29" s="40">
        <v>75</v>
      </c>
      <c r="I29" s="20" t="s">
        <v>16</v>
      </c>
      <c r="J29" s="21"/>
      <c r="K29" s="69"/>
      <c r="L29" s="69"/>
      <c r="M29" s="69"/>
      <c r="N29" s="13"/>
    </row>
    <row r="30" spans="1:14" s="22" customFormat="1" ht="25.5" x14ac:dyDescent="0.25">
      <c r="A30" s="20">
        <v>13</v>
      </c>
      <c r="B30" s="20">
        <v>11</v>
      </c>
      <c r="C30" s="21" t="s">
        <v>99</v>
      </c>
      <c r="D30" s="20">
        <v>7896412</v>
      </c>
      <c r="E30" s="40">
        <v>3500</v>
      </c>
      <c r="F30" s="40">
        <v>3282.2928499999998</v>
      </c>
      <c r="G30" s="40">
        <v>217.70715000000001</v>
      </c>
      <c r="H30" s="40">
        <v>217.70715000000001</v>
      </c>
      <c r="I30" s="20" t="s">
        <v>22</v>
      </c>
      <c r="J30" s="21"/>
      <c r="K30" s="69"/>
      <c r="L30" s="69"/>
      <c r="M30" s="69"/>
      <c r="N30" s="13"/>
    </row>
    <row r="31" spans="1:14" s="22" customFormat="1" ht="12.75" x14ac:dyDescent="0.25">
      <c r="A31" s="20">
        <v>14</v>
      </c>
      <c r="B31" s="20">
        <v>12</v>
      </c>
      <c r="C31" s="21" t="s">
        <v>100</v>
      </c>
      <c r="D31" s="20">
        <v>7914323</v>
      </c>
      <c r="E31" s="40">
        <v>4600</v>
      </c>
      <c r="F31" s="40">
        <v>3567.4059999999999</v>
      </c>
      <c r="G31" s="40">
        <v>1032.5940000000001</v>
      </c>
      <c r="H31" s="40">
        <v>1032.5940000000001</v>
      </c>
      <c r="I31" s="20" t="s">
        <v>22</v>
      </c>
      <c r="J31" s="21"/>
      <c r="K31" s="69"/>
      <c r="L31" s="69"/>
      <c r="M31" s="69"/>
      <c r="N31" s="13"/>
    </row>
    <row r="32" spans="1:14" s="22" customFormat="1" ht="12.75" x14ac:dyDescent="0.25">
      <c r="A32" s="20">
        <v>15</v>
      </c>
      <c r="B32" s="20">
        <v>13</v>
      </c>
      <c r="C32" s="21" t="s">
        <v>101</v>
      </c>
      <c r="D32" s="20">
        <v>7914324</v>
      </c>
      <c r="E32" s="40">
        <v>5000</v>
      </c>
      <c r="F32" s="40">
        <v>4997</v>
      </c>
      <c r="G32" s="40">
        <v>3</v>
      </c>
      <c r="H32" s="40">
        <v>3</v>
      </c>
      <c r="I32" s="20" t="s">
        <v>22</v>
      </c>
      <c r="J32" s="21"/>
      <c r="K32" s="69"/>
      <c r="L32" s="69"/>
      <c r="M32" s="69"/>
      <c r="N32" s="13"/>
    </row>
    <row r="33" spans="1:14" s="22" customFormat="1" ht="12.75" x14ac:dyDescent="0.25">
      <c r="A33" s="20">
        <v>16</v>
      </c>
      <c r="B33" s="20">
        <v>14</v>
      </c>
      <c r="C33" s="21" t="s">
        <v>102</v>
      </c>
      <c r="D33" s="20">
        <v>7914325</v>
      </c>
      <c r="E33" s="40">
        <v>2800</v>
      </c>
      <c r="F33" s="40">
        <v>2714.2</v>
      </c>
      <c r="G33" s="40">
        <v>85.8</v>
      </c>
      <c r="H33" s="40">
        <v>85.8</v>
      </c>
      <c r="I33" s="20" t="s">
        <v>22</v>
      </c>
      <c r="J33" s="21"/>
      <c r="K33" s="69"/>
      <c r="L33" s="69"/>
      <c r="M33" s="69"/>
      <c r="N33" s="13"/>
    </row>
    <row r="34" spans="1:14" s="22" customFormat="1" ht="25.5" x14ac:dyDescent="0.25">
      <c r="A34" s="20">
        <v>17</v>
      </c>
      <c r="B34" s="20">
        <v>15</v>
      </c>
      <c r="C34" s="21" t="s">
        <v>104</v>
      </c>
      <c r="D34" s="20">
        <v>7917725</v>
      </c>
      <c r="E34" s="40">
        <v>390</v>
      </c>
      <c r="F34" s="40">
        <v>333.27600000000001</v>
      </c>
      <c r="G34" s="40">
        <v>56.723999999999997</v>
      </c>
      <c r="H34" s="40">
        <v>56.723999999999997</v>
      </c>
      <c r="I34" s="20" t="s">
        <v>16</v>
      </c>
      <c r="J34" s="21"/>
      <c r="K34" s="69"/>
      <c r="L34" s="69"/>
      <c r="M34" s="69"/>
      <c r="N34" s="13"/>
    </row>
    <row r="35" spans="1:14" s="22" customFormat="1" ht="12.75" x14ac:dyDescent="0.25">
      <c r="A35" s="20">
        <v>18</v>
      </c>
      <c r="B35" s="20">
        <v>16</v>
      </c>
      <c r="C35" s="21" t="s">
        <v>105</v>
      </c>
      <c r="D35" s="20">
        <v>7919179</v>
      </c>
      <c r="E35" s="40">
        <v>390</v>
      </c>
      <c r="F35" s="40">
        <v>314</v>
      </c>
      <c r="G35" s="40">
        <v>76</v>
      </c>
      <c r="H35" s="40">
        <v>76</v>
      </c>
      <c r="I35" s="20" t="s">
        <v>16</v>
      </c>
      <c r="J35" s="21"/>
      <c r="K35" s="69"/>
      <c r="L35" s="69"/>
      <c r="M35" s="69"/>
      <c r="N35" s="13"/>
    </row>
    <row r="36" spans="1:14" s="22" customFormat="1" ht="25.5" x14ac:dyDescent="0.25">
      <c r="A36" s="20">
        <v>19</v>
      </c>
      <c r="B36" s="20">
        <v>17</v>
      </c>
      <c r="C36" s="21" t="s">
        <v>106</v>
      </c>
      <c r="D36" s="20">
        <v>7927010</v>
      </c>
      <c r="E36" s="40">
        <v>726</v>
      </c>
      <c r="F36" s="40">
        <v>661</v>
      </c>
      <c r="G36" s="40">
        <v>65</v>
      </c>
      <c r="H36" s="40">
        <v>65</v>
      </c>
      <c r="I36" s="20" t="s">
        <v>16</v>
      </c>
      <c r="J36" s="21"/>
      <c r="K36" s="69"/>
      <c r="L36" s="69"/>
      <c r="M36" s="69"/>
      <c r="N36" s="13"/>
    </row>
    <row r="37" spans="1:14" s="22" customFormat="1" ht="12.75" x14ac:dyDescent="0.25">
      <c r="A37" s="20">
        <v>20</v>
      </c>
      <c r="B37" s="20">
        <v>18</v>
      </c>
      <c r="C37" s="21" t="s">
        <v>107</v>
      </c>
      <c r="D37" s="20">
        <v>7927012</v>
      </c>
      <c r="E37" s="40">
        <v>1099</v>
      </c>
      <c r="F37" s="40">
        <v>1000</v>
      </c>
      <c r="G37" s="40">
        <v>99</v>
      </c>
      <c r="H37" s="40">
        <v>99</v>
      </c>
      <c r="I37" s="20" t="s">
        <v>16</v>
      </c>
      <c r="J37" s="21"/>
      <c r="K37" s="69"/>
      <c r="L37" s="69"/>
      <c r="M37" s="69"/>
      <c r="N37" s="13"/>
    </row>
    <row r="38" spans="1:14" s="22" customFormat="1" ht="12.75" x14ac:dyDescent="0.25">
      <c r="A38" s="20">
        <v>21</v>
      </c>
      <c r="B38" s="20">
        <v>19</v>
      </c>
      <c r="C38" s="21" t="s">
        <v>108</v>
      </c>
      <c r="D38" s="20">
        <v>7927013</v>
      </c>
      <c r="E38" s="40">
        <v>1099</v>
      </c>
      <c r="F38" s="40">
        <v>1000</v>
      </c>
      <c r="G38" s="40">
        <v>99</v>
      </c>
      <c r="H38" s="40">
        <v>99</v>
      </c>
      <c r="I38" s="20" t="s">
        <v>16</v>
      </c>
      <c r="J38" s="21"/>
      <c r="K38" s="69"/>
      <c r="L38" s="69"/>
      <c r="M38" s="69"/>
      <c r="N38" s="13"/>
    </row>
    <row r="39" spans="1:14" s="22" customFormat="1" ht="12.75" x14ac:dyDescent="0.25">
      <c r="A39" s="20">
        <v>22</v>
      </c>
      <c r="B39" s="20">
        <v>20</v>
      </c>
      <c r="C39" s="21" t="s">
        <v>109</v>
      </c>
      <c r="D39" s="20">
        <v>7927014</v>
      </c>
      <c r="E39" s="40">
        <v>899</v>
      </c>
      <c r="F39" s="40">
        <v>821</v>
      </c>
      <c r="G39" s="40">
        <v>78</v>
      </c>
      <c r="H39" s="40">
        <v>78</v>
      </c>
      <c r="I39" s="20" t="s">
        <v>16</v>
      </c>
      <c r="J39" s="21"/>
      <c r="K39" s="69"/>
      <c r="L39" s="69"/>
      <c r="M39" s="69"/>
      <c r="N39" s="13"/>
    </row>
    <row r="40" spans="1:14" s="22" customFormat="1" ht="25.5" x14ac:dyDescent="0.25">
      <c r="A40" s="20">
        <v>23</v>
      </c>
      <c r="B40" s="20">
        <v>21</v>
      </c>
      <c r="C40" s="21" t="s">
        <v>110</v>
      </c>
      <c r="D40" s="20">
        <v>7927015</v>
      </c>
      <c r="E40" s="40">
        <v>1000</v>
      </c>
      <c r="F40" s="40">
        <v>990</v>
      </c>
      <c r="G40" s="40">
        <v>10</v>
      </c>
      <c r="H40" s="40">
        <v>10</v>
      </c>
      <c r="I40" s="20" t="s">
        <v>22</v>
      </c>
      <c r="J40" s="21"/>
      <c r="K40" s="69"/>
      <c r="L40" s="69"/>
      <c r="M40" s="69"/>
      <c r="N40" s="13"/>
    </row>
    <row r="41" spans="1:14" s="22" customFormat="1" ht="12.75" x14ac:dyDescent="0.25">
      <c r="A41" s="20">
        <v>24</v>
      </c>
      <c r="B41" s="20">
        <v>22</v>
      </c>
      <c r="C41" s="21" t="s">
        <v>111</v>
      </c>
      <c r="D41" s="20">
        <v>7928667</v>
      </c>
      <c r="E41" s="40">
        <v>3600</v>
      </c>
      <c r="F41" s="40">
        <v>2800</v>
      </c>
      <c r="G41" s="40">
        <v>800</v>
      </c>
      <c r="H41" s="40">
        <v>800</v>
      </c>
      <c r="I41" s="20" t="s">
        <v>16</v>
      </c>
      <c r="J41" s="21"/>
      <c r="K41" s="69"/>
      <c r="L41" s="69"/>
      <c r="M41" s="69"/>
      <c r="N41" s="13"/>
    </row>
    <row r="42" spans="1:14" s="22" customFormat="1" ht="12.75" x14ac:dyDescent="0.25">
      <c r="A42" s="20">
        <v>25</v>
      </c>
      <c r="B42" s="20">
        <v>23</v>
      </c>
      <c r="C42" s="21" t="s">
        <v>112</v>
      </c>
      <c r="D42" s="20">
        <v>7933548</v>
      </c>
      <c r="E42" s="40">
        <v>1198</v>
      </c>
      <c r="F42" s="40">
        <v>1100</v>
      </c>
      <c r="G42" s="40">
        <v>98</v>
      </c>
      <c r="H42" s="40">
        <v>98</v>
      </c>
      <c r="I42" s="20" t="s">
        <v>16</v>
      </c>
      <c r="J42" s="21"/>
      <c r="K42" s="69"/>
      <c r="L42" s="69"/>
      <c r="M42" s="69"/>
      <c r="N42" s="13"/>
    </row>
    <row r="43" spans="1:14" s="22" customFormat="1" ht="25.5" x14ac:dyDescent="0.25">
      <c r="A43" s="20">
        <v>26</v>
      </c>
      <c r="B43" s="20">
        <v>24</v>
      </c>
      <c r="C43" s="21" t="s">
        <v>113</v>
      </c>
      <c r="D43" s="20">
        <v>7938329</v>
      </c>
      <c r="E43" s="40">
        <v>2000</v>
      </c>
      <c r="F43" s="40">
        <v>0</v>
      </c>
      <c r="G43" s="40">
        <v>2000</v>
      </c>
      <c r="H43" s="40">
        <v>2000</v>
      </c>
      <c r="I43" s="20" t="s">
        <v>16</v>
      </c>
      <c r="J43" s="21"/>
      <c r="K43" s="69"/>
      <c r="L43" s="69"/>
      <c r="M43" s="69"/>
      <c r="N43" s="13"/>
    </row>
    <row r="44" spans="1:14" s="22" customFormat="1" ht="12.75" x14ac:dyDescent="0.25">
      <c r="A44" s="20">
        <v>27</v>
      </c>
      <c r="B44" s="20">
        <v>25</v>
      </c>
      <c r="C44" s="21" t="s">
        <v>114</v>
      </c>
      <c r="D44" s="20">
        <v>7938330</v>
      </c>
      <c r="E44" s="40">
        <v>2000</v>
      </c>
      <c r="F44" s="40">
        <v>0</v>
      </c>
      <c r="G44" s="40">
        <v>2000</v>
      </c>
      <c r="H44" s="40">
        <v>2000</v>
      </c>
      <c r="I44" s="20" t="s">
        <v>16</v>
      </c>
      <c r="J44" s="21"/>
      <c r="K44" s="69"/>
      <c r="L44" s="69"/>
      <c r="M44" s="69"/>
      <c r="N44" s="13"/>
    </row>
    <row r="45" spans="1:14" s="22" customFormat="1" ht="12.75" x14ac:dyDescent="0.25">
      <c r="A45" s="20">
        <v>28</v>
      </c>
      <c r="B45" s="20">
        <v>26</v>
      </c>
      <c r="C45" s="21" t="s">
        <v>116</v>
      </c>
      <c r="D45" s="20">
        <v>7938333</v>
      </c>
      <c r="E45" s="40">
        <v>2000</v>
      </c>
      <c r="F45" s="40">
        <v>0</v>
      </c>
      <c r="G45" s="40">
        <v>2000</v>
      </c>
      <c r="H45" s="40">
        <v>2000</v>
      </c>
      <c r="I45" s="20" t="s">
        <v>16</v>
      </c>
      <c r="J45" s="21"/>
      <c r="K45" s="69"/>
      <c r="L45" s="69"/>
      <c r="M45" s="69"/>
      <c r="N45" s="13"/>
    </row>
    <row r="46" spans="1:14" s="22" customFormat="1" ht="12.75" x14ac:dyDescent="0.25">
      <c r="A46" s="20">
        <v>29</v>
      </c>
      <c r="B46" s="20">
        <v>27</v>
      </c>
      <c r="C46" s="21" t="s">
        <v>115</v>
      </c>
      <c r="D46" s="20">
        <v>7938334</v>
      </c>
      <c r="E46" s="40">
        <v>2000.0000010000001</v>
      </c>
      <c r="F46" s="40">
        <v>0</v>
      </c>
      <c r="G46" s="40">
        <v>2000.0000010000001</v>
      </c>
      <c r="H46" s="40">
        <v>2000.0000010000001</v>
      </c>
      <c r="I46" s="20" t="s">
        <v>16</v>
      </c>
      <c r="J46" s="21"/>
      <c r="K46" s="69"/>
      <c r="L46" s="69"/>
      <c r="M46" s="69"/>
      <c r="N46" s="13"/>
    </row>
    <row r="47" spans="1:14" s="22" customFormat="1" ht="25.5" x14ac:dyDescent="0.25">
      <c r="A47" s="20">
        <v>30</v>
      </c>
      <c r="B47" s="20">
        <v>28</v>
      </c>
      <c r="C47" s="21" t="s">
        <v>117</v>
      </c>
      <c r="D47" s="20">
        <v>7938758</v>
      </c>
      <c r="E47" s="40">
        <v>250</v>
      </c>
      <c r="F47" s="40">
        <v>0</v>
      </c>
      <c r="G47" s="40">
        <v>250</v>
      </c>
      <c r="H47" s="40">
        <v>250</v>
      </c>
      <c r="I47" s="20" t="s">
        <v>16</v>
      </c>
      <c r="J47" s="21"/>
      <c r="K47" s="69"/>
      <c r="L47" s="69"/>
      <c r="M47" s="69"/>
      <c r="N47" s="13"/>
    </row>
    <row r="48" spans="1:14" s="22" customFormat="1" ht="12.75" x14ac:dyDescent="0.25">
      <c r="A48" s="20">
        <v>31</v>
      </c>
      <c r="B48" s="20">
        <v>29</v>
      </c>
      <c r="C48" s="21" t="s">
        <v>118</v>
      </c>
      <c r="D48" s="20">
        <v>7938758</v>
      </c>
      <c r="E48" s="40">
        <v>5500</v>
      </c>
      <c r="F48" s="40">
        <v>0</v>
      </c>
      <c r="G48" s="40">
        <v>5500</v>
      </c>
      <c r="H48" s="40">
        <v>5500</v>
      </c>
      <c r="I48" s="20" t="s">
        <v>16</v>
      </c>
      <c r="J48" s="21"/>
      <c r="K48" s="69"/>
      <c r="L48" s="69"/>
      <c r="M48" s="69"/>
      <c r="N48" s="13"/>
    </row>
    <row r="49" spans="1:14" s="22" customFormat="1" ht="25.5" x14ac:dyDescent="0.25">
      <c r="A49" s="20">
        <v>32</v>
      </c>
      <c r="B49" s="20">
        <v>30</v>
      </c>
      <c r="C49" s="21" t="s">
        <v>119</v>
      </c>
      <c r="D49" s="20">
        <v>7933669</v>
      </c>
      <c r="E49" s="40">
        <v>608.29317600000002</v>
      </c>
      <c r="F49" s="40">
        <v>49</v>
      </c>
      <c r="G49" s="40">
        <v>559.29317600000002</v>
      </c>
      <c r="H49" s="40">
        <v>559.29317600000002</v>
      </c>
      <c r="I49" s="20" t="s">
        <v>16</v>
      </c>
      <c r="J49" s="21"/>
      <c r="K49" s="69"/>
      <c r="L49" s="69"/>
      <c r="M49" s="69"/>
      <c r="N49" s="13"/>
    </row>
    <row r="50" spans="1:14" s="22" customFormat="1" ht="25.5" x14ac:dyDescent="0.25">
      <c r="A50" s="20">
        <v>33</v>
      </c>
      <c r="B50" s="20">
        <v>31</v>
      </c>
      <c r="C50" s="21" t="s">
        <v>120</v>
      </c>
      <c r="D50" s="20">
        <v>7933670</v>
      </c>
      <c r="E50" s="40">
        <v>631.29641100000003</v>
      </c>
      <c r="F50" s="40">
        <v>54</v>
      </c>
      <c r="G50" s="40">
        <v>577.29641100000003</v>
      </c>
      <c r="H50" s="40">
        <v>577.29641100000003</v>
      </c>
      <c r="I50" s="20" t="s">
        <v>16</v>
      </c>
      <c r="J50" s="21"/>
      <c r="K50" s="69"/>
      <c r="L50" s="69"/>
      <c r="M50" s="69"/>
      <c r="N50" s="13"/>
    </row>
    <row r="51" spans="1:14" s="22" customFormat="1" ht="25.5" x14ac:dyDescent="0.25">
      <c r="A51" s="20">
        <v>34</v>
      </c>
      <c r="B51" s="20">
        <v>32</v>
      </c>
      <c r="C51" s="21" t="s">
        <v>24</v>
      </c>
      <c r="D51" s="20" t="s">
        <v>25</v>
      </c>
      <c r="E51" s="40">
        <v>1000</v>
      </c>
      <c r="F51" s="40">
        <v>0</v>
      </c>
      <c r="G51" s="40">
        <v>1000</v>
      </c>
      <c r="H51" s="40">
        <v>1000</v>
      </c>
      <c r="I51" s="20" t="s">
        <v>26</v>
      </c>
      <c r="J51" s="21"/>
      <c r="K51" s="69"/>
      <c r="L51" s="69"/>
      <c r="M51" s="69"/>
      <c r="N51" s="13"/>
    </row>
    <row r="52" spans="1:14" s="22" customFormat="1" ht="25.5" x14ac:dyDescent="0.25">
      <c r="A52" s="20">
        <v>35</v>
      </c>
      <c r="B52" s="20">
        <v>33</v>
      </c>
      <c r="C52" s="21" t="s">
        <v>121</v>
      </c>
      <c r="D52" s="20">
        <v>7881964</v>
      </c>
      <c r="E52" s="40">
        <v>2500</v>
      </c>
      <c r="F52" s="40">
        <v>2402.31</v>
      </c>
      <c r="G52" s="40">
        <v>97.690000000000055</v>
      </c>
      <c r="H52" s="40">
        <v>97.690000000000055</v>
      </c>
      <c r="I52" s="20" t="s">
        <v>27</v>
      </c>
      <c r="J52" s="21"/>
      <c r="K52" s="69"/>
      <c r="L52" s="69"/>
      <c r="M52" s="69"/>
      <c r="N52" s="13"/>
    </row>
    <row r="53" spans="1:14" s="14" customFormat="1" ht="12.75" x14ac:dyDescent="0.25">
      <c r="A53" s="15" t="s">
        <v>29</v>
      </c>
      <c r="B53" s="15" t="s">
        <v>29</v>
      </c>
      <c r="C53" s="16" t="s">
        <v>30</v>
      </c>
      <c r="D53" s="15"/>
      <c r="E53" s="39">
        <f>E54+E56+E59+E63+E68+E71+E75+E80+E85+E90+E95+E98+E101+E107+E110+E119+E127</f>
        <v>27910.102278000002</v>
      </c>
      <c r="F53" s="39">
        <f t="shared" ref="F53:H53" si="10">F54+F56+F59+F63+F68+F71+F75+F80+F85+F90+F95+F98+F101+F107+F110+F119+F127</f>
        <v>16748.895743000001</v>
      </c>
      <c r="G53" s="39">
        <f t="shared" si="10"/>
        <v>11161.206534999999</v>
      </c>
      <c r="H53" s="39">
        <f t="shared" si="10"/>
        <v>11161.206534999998</v>
      </c>
      <c r="I53" s="15"/>
      <c r="J53" s="16"/>
      <c r="K53" s="67"/>
      <c r="L53" s="67"/>
      <c r="M53" s="67"/>
      <c r="N53" s="13"/>
    </row>
    <row r="54" spans="1:14" s="25" customFormat="1" ht="12.75" x14ac:dyDescent="0.2">
      <c r="A54" s="15"/>
      <c r="B54" s="15" t="s">
        <v>10</v>
      </c>
      <c r="C54" s="24" t="s">
        <v>31</v>
      </c>
      <c r="D54" s="15"/>
      <c r="E54" s="39">
        <f>E55</f>
        <v>947.97641399999998</v>
      </c>
      <c r="F54" s="39">
        <f t="shared" ref="F54:H54" si="11">F55</f>
        <v>912.34500000000003</v>
      </c>
      <c r="G54" s="39">
        <f t="shared" si="11"/>
        <v>35.63141399999995</v>
      </c>
      <c r="H54" s="39">
        <f t="shared" si="11"/>
        <v>35.631413999999999</v>
      </c>
      <c r="I54" s="15"/>
      <c r="J54" s="16"/>
      <c r="K54" s="67"/>
      <c r="L54" s="67"/>
      <c r="M54" s="67"/>
      <c r="N54" s="13"/>
    </row>
    <row r="55" spans="1:14" s="26" customFormat="1" ht="12.75" x14ac:dyDescent="0.2">
      <c r="A55" s="20">
        <v>36</v>
      </c>
      <c r="B55" s="20">
        <v>1</v>
      </c>
      <c r="C55" s="21" t="s">
        <v>122</v>
      </c>
      <c r="D55" s="20">
        <v>7296241</v>
      </c>
      <c r="E55" s="40">
        <v>947.97641399999998</v>
      </c>
      <c r="F55" s="40">
        <v>912.34500000000003</v>
      </c>
      <c r="G55" s="40">
        <v>35.63141399999995</v>
      </c>
      <c r="H55" s="40">
        <v>35.631413999999999</v>
      </c>
      <c r="I55" s="20" t="s">
        <v>69</v>
      </c>
      <c r="J55" s="21"/>
      <c r="K55" s="69"/>
      <c r="L55" s="69"/>
      <c r="M55" s="69"/>
      <c r="N55" s="13"/>
    </row>
    <row r="56" spans="1:14" s="25" customFormat="1" ht="12.75" x14ac:dyDescent="0.2">
      <c r="A56" s="15"/>
      <c r="B56" s="15" t="s">
        <v>19</v>
      </c>
      <c r="C56" s="24" t="s">
        <v>32</v>
      </c>
      <c r="D56" s="15"/>
      <c r="E56" s="39">
        <f>SUM(E57:E58)</f>
        <v>323.57100000000003</v>
      </c>
      <c r="F56" s="39">
        <f t="shared" ref="F56:H56" si="12">SUM(F57:F58)</f>
        <v>288.601</v>
      </c>
      <c r="G56" s="39">
        <f t="shared" si="12"/>
        <v>34.97</v>
      </c>
      <c r="H56" s="39">
        <f t="shared" si="12"/>
        <v>34.97</v>
      </c>
      <c r="I56" s="15"/>
      <c r="J56" s="16"/>
      <c r="K56" s="67"/>
      <c r="L56" s="67"/>
      <c r="M56" s="67"/>
      <c r="N56" s="13"/>
    </row>
    <row r="57" spans="1:14" s="26" customFormat="1" ht="12.75" x14ac:dyDescent="0.2">
      <c r="A57" s="20">
        <v>37</v>
      </c>
      <c r="B57" s="20">
        <v>2</v>
      </c>
      <c r="C57" s="21" t="s">
        <v>123</v>
      </c>
      <c r="D57" s="20">
        <v>7323713</v>
      </c>
      <c r="E57" s="40">
        <v>28.937000000000001</v>
      </c>
      <c r="F57" s="40">
        <v>26.628</v>
      </c>
      <c r="G57" s="40">
        <v>2.3090000000000011</v>
      </c>
      <c r="H57" s="40">
        <v>2.3090000000000002</v>
      </c>
      <c r="I57" s="20" t="s">
        <v>70</v>
      </c>
      <c r="J57" s="21"/>
      <c r="K57" s="69"/>
      <c r="L57" s="69"/>
      <c r="M57" s="69"/>
      <c r="N57" s="13"/>
    </row>
    <row r="58" spans="1:14" s="26" customFormat="1" ht="12.75" x14ac:dyDescent="0.2">
      <c r="A58" s="20">
        <v>38</v>
      </c>
      <c r="B58" s="20">
        <v>3</v>
      </c>
      <c r="C58" s="21" t="s">
        <v>124</v>
      </c>
      <c r="D58" s="20"/>
      <c r="E58" s="40">
        <v>294.63400000000001</v>
      </c>
      <c r="F58" s="40">
        <v>261.97300000000001</v>
      </c>
      <c r="G58" s="40">
        <v>32.661000000000001</v>
      </c>
      <c r="H58" s="40">
        <v>32.661000000000001</v>
      </c>
      <c r="I58" s="20" t="s">
        <v>70</v>
      </c>
      <c r="J58" s="21"/>
      <c r="K58" s="69"/>
      <c r="L58" s="69"/>
      <c r="M58" s="69"/>
      <c r="N58" s="13"/>
    </row>
    <row r="59" spans="1:14" s="25" customFormat="1" ht="12.75" x14ac:dyDescent="0.2">
      <c r="A59" s="15"/>
      <c r="B59" s="15"/>
      <c r="C59" s="24" t="s">
        <v>33</v>
      </c>
      <c r="D59" s="15"/>
      <c r="E59" s="39">
        <f>SUM(E60:E62)</f>
        <v>1967.864998</v>
      </c>
      <c r="F59" s="39">
        <f t="shared" ref="F59:H59" si="13">SUM(F60:F62)</f>
        <v>954.38289699999996</v>
      </c>
      <c r="G59" s="39">
        <f t="shared" si="13"/>
        <v>1013.4821010000001</v>
      </c>
      <c r="H59" s="39">
        <f t="shared" si="13"/>
        <v>1013.4821010000001</v>
      </c>
      <c r="I59" s="15"/>
      <c r="J59" s="16"/>
      <c r="K59" s="67"/>
      <c r="L59" s="67"/>
      <c r="M59" s="67"/>
      <c r="N59" s="13"/>
    </row>
    <row r="60" spans="1:14" s="26" customFormat="1" ht="12.75" x14ac:dyDescent="0.2">
      <c r="A60" s="20">
        <v>39</v>
      </c>
      <c r="B60" s="20">
        <v>4</v>
      </c>
      <c r="C60" s="21" t="s">
        <v>125</v>
      </c>
      <c r="D60" s="20">
        <v>7282839</v>
      </c>
      <c r="E60" s="40">
        <v>299.96999800000003</v>
      </c>
      <c r="F60" s="40">
        <v>101.786</v>
      </c>
      <c r="G60" s="40">
        <v>198.18399800000003</v>
      </c>
      <c r="H60" s="40">
        <v>198.18399800000003</v>
      </c>
      <c r="I60" s="20" t="s">
        <v>71</v>
      </c>
      <c r="J60" s="21"/>
      <c r="K60" s="69"/>
      <c r="L60" s="69"/>
      <c r="M60" s="69"/>
      <c r="N60" s="13"/>
    </row>
    <row r="61" spans="1:14" s="26" customFormat="1" ht="12.75" x14ac:dyDescent="0.2">
      <c r="A61" s="20">
        <v>40</v>
      </c>
      <c r="B61" s="20">
        <v>5</v>
      </c>
      <c r="C61" s="21" t="s">
        <v>126</v>
      </c>
      <c r="D61" s="20">
        <v>7282839</v>
      </c>
      <c r="E61" s="40">
        <v>1500</v>
      </c>
      <c r="F61" s="40">
        <v>698.27599499999997</v>
      </c>
      <c r="G61" s="40">
        <v>801.72400500000003</v>
      </c>
      <c r="H61" s="41">
        <v>801.72400500000003</v>
      </c>
      <c r="I61" s="20" t="s">
        <v>71</v>
      </c>
      <c r="J61" s="21"/>
      <c r="K61" s="69"/>
      <c r="L61" s="69"/>
      <c r="M61" s="69"/>
      <c r="N61" s="13"/>
    </row>
    <row r="62" spans="1:14" s="26" customFormat="1" ht="12.75" x14ac:dyDescent="0.2">
      <c r="A62" s="20">
        <v>41</v>
      </c>
      <c r="B62" s="20">
        <v>6</v>
      </c>
      <c r="C62" s="21" t="s">
        <v>57</v>
      </c>
      <c r="D62" s="20">
        <v>7282839</v>
      </c>
      <c r="E62" s="40">
        <v>167.89500000000001</v>
      </c>
      <c r="F62" s="40">
        <v>154.32090199999999</v>
      </c>
      <c r="G62" s="40">
        <v>13.574098000000021</v>
      </c>
      <c r="H62" s="41">
        <v>13.574097999999999</v>
      </c>
      <c r="I62" s="20" t="s">
        <v>71</v>
      </c>
      <c r="J62" s="21"/>
      <c r="K62" s="69"/>
      <c r="L62" s="69"/>
      <c r="M62" s="69"/>
      <c r="N62" s="13"/>
    </row>
    <row r="63" spans="1:14" s="25" customFormat="1" ht="12.75" x14ac:dyDescent="0.2">
      <c r="A63" s="15"/>
      <c r="B63" s="15"/>
      <c r="C63" s="24" t="s">
        <v>34</v>
      </c>
      <c r="D63" s="15"/>
      <c r="E63" s="39">
        <f>SUM(E64:E67)</f>
        <v>2929.308</v>
      </c>
      <c r="F63" s="39">
        <f t="shared" ref="F63:H63" si="14">SUM(F64:F67)</f>
        <v>720.193894</v>
      </c>
      <c r="G63" s="39">
        <f t="shared" si="14"/>
        <v>2209.114106</v>
      </c>
      <c r="H63" s="39">
        <f t="shared" si="14"/>
        <v>2209.114106</v>
      </c>
      <c r="I63" s="20"/>
      <c r="J63" s="16"/>
      <c r="K63" s="67"/>
      <c r="L63" s="67"/>
      <c r="M63" s="67"/>
      <c r="N63" s="13"/>
    </row>
    <row r="64" spans="1:14" s="26" customFormat="1" ht="12.75" x14ac:dyDescent="0.2">
      <c r="A64" s="20">
        <v>42</v>
      </c>
      <c r="B64" s="20">
        <v>7</v>
      </c>
      <c r="C64" s="21" t="s">
        <v>35</v>
      </c>
      <c r="D64" s="20">
        <v>7297285</v>
      </c>
      <c r="E64" s="40">
        <v>375</v>
      </c>
      <c r="F64" s="40">
        <v>0</v>
      </c>
      <c r="G64" s="40">
        <v>375</v>
      </c>
      <c r="H64" s="40">
        <v>375</v>
      </c>
      <c r="I64" s="20" t="s">
        <v>72</v>
      </c>
      <c r="J64" s="21"/>
      <c r="K64" s="69"/>
      <c r="L64" s="69"/>
      <c r="M64" s="69"/>
      <c r="N64" s="13"/>
    </row>
    <row r="65" spans="1:14" s="26" customFormat="1" ht="12.75" x14ac:dyDescent="0.2">
      <c r="A65" s="20">
        <v>43</v>
      </c>
      <c r="B65" s="20">
        <v>8</v>
      </c>
      <c r="C65" s="21" t="s">
        <v>127</v>
      </c>
      <c r="D65" s="20">
        <v>7297285</v>
      </c>
      <c r="E65" s="40">
        <v>2000</v>
      </c>
      <c r="F65" s="40">
        <v>204.77</v>
      </c>
      <c r="G65" s="40">
        <v>1795.23</v>
      </c>
      <c r="H65" s="40">
        <v>1795.23</v>
      </c>
      <c r="I65" s="20" t="s">
        <v>72</v>
      </c>
      <c r="J65" s="21"/>
      <c r="K65" s="69"/>
      <c r="L65" s="69"/>
      <c r="M65" s="69"/>
      <c r="N65" s="13"/>
    </row>
    <row r="66" spans="1:14" s="26" customFormat="1" ht="12.75" x14ac:dyDescent="0.2">
      <c r="A66" s="20">
        <v>44</v>
      </c>
      <c r="B66" s="20">
        <v>9</v>
      </c>
      <c r="C66" s="21" t="s">
        <v>128</v>
      </c>
      <c r="D66" s="20">
        <v>7297285</v>
      </c>
      <c r="E66" s="40">
        <v>204.30799999999999</v>
      </c>
      <c r="F66" s="40">
        <v>183.14989399999999</v>
      </c>
      <c r="G66" s="40">
        <v>21.158106000000004</v>
      </c>
      <c r="H66" s="40">
        <v>21.158106</v>
      </c>
      <c r="I66" s="20" t="s">
        <v>72</v>
      </c>
      <c r="J66" s="21"/>
      <c r="K66" s="69"/>
      <c r="L66" s="69"/>
      <c r="M66" s="69"/>
      <c r="N66" s="13"/>
    </row>
    <row r="67" spans="1:14" s="26" customFormat="1" ht="12.75" x14ac:dyDescent="0.2">
      <c r="A67" s="20">
        <v>45</v>
      </c>
      <c r="B67" s="20">
        <v>10</v>
      </c>
      <c r="C67" s="21" t="s">
        <v>129</v>
      </c>
      <c r="D67" s="20">
        <v>7297285</v>
      </c>
      <c r="E67" s="40">
        <v>350</v>
      </c>
      <c r="F67" s="40">
        <v>332.274</v>
      </c>
      <c r="G67" s="40">
        <v>17.725999999999999</v>
      </c>
      <c r="H67" s="40">
        <v>17.725999999999999</v>
      </c>
      <c r="I67" s="20" t="s">
        <v>72</v>
      </c>
      <c r="J67" s="21"/>
      <c r="K67" s="69"/>
      <c r="L67" s="69"/>
      <c r="M67" s="69"/>
      <c r="N67" s="13"/>
    </row>
    <row r="68" spans="1:14" s="25" customFormat="1" ht="15" customHeight="1" x14ac:dyDescent="0.2">
      <c r="A68" s="15"/>
      <c r="B68" s="15"/>
      <c r="C68" s="24" t="s">
        <v>36</v>
      </c>
      <c r="D68" s="15"/>
      <c r="E68" s="39">
        <f>SUM(E69:E70)</f>
        <v>900</v>
      </c>
      <c r="F68" s="39">
        <f t="shared" ref="F68:H68" si="15">SUM(F69:F70)</f>
        <v>0</v>
      </c>
      <c r="G68" s="39">
        <f t="shared" si="15"/>
        <v>900</v>
      </c>
      <c r="H68" s="39">
        <f t="shared" si="15"/>
        <v>900</v>
      </c>
      <c r="I68" s="15"/>
      <c r="J68" s="16"/>
      <c r="K68" s="67"/>
      <c r="L68" s="67"/>
      <c r="M68" s="67"/>
      <c r="N68" s="13"/>
    </row>
    <row r="69" spans="1:14" s="23" customFormat="1" ht="25.5" x14ac:dyDescent="0.25">
      <c r="A69" s="20">
        <v>46</v>
      </c>
      <c r="B69" s="20">
        <v>11</v>
      </c>
      <c r="C69" s="21" t="s">
        <v>37</v>
      </c>
      <c r="D69" s="20">
        <v>7286308</v>
      </c>
      <c r="E69" s="40">
        <v>450</v>
      </c>
      <c r="F69" s="40">
        <v>0</v>
      </c>
      <c r="G69" s="40">
        <v>450</v>
      </c>
      <c r="H69" s="40">
        <v>450</v>
      </c>
      <c r="I69" s="20" t="s">
        <v>73</v>
      </c>
      <c r="J69" s="21"/>
      <c r="K69" s="69"/>
      <c r="L69" s="69"/>
      <c r="M69" s="69"/>
      <c r="N69" s="13"/>
    </row>
    <row r="70" spans="1:14" s="23" customFormat="1" ht="12.75" x14ac:dyDescent="0.25">
      <c r="A70" s="20">
        <v>47</v>
      </c>
      <c r="B70" s="20">
        <v>12</v>
      </c>
      <c r="C70" s="21" t="s">
        <v>38</v>
      </c>
      <c r="D70" s="20">
        <v>7286308</v>
      </c>
      <c r="E70" s="40">
        <v>450</v>
      </c>
      <c r="F70" s="40">
        <v>0</v>
      </c>
      <c r="G70" s="40">
        <v>450</v>
      </c>
      <c r="H70" s="40">
        <v>450</v>
      </c>
      <c r="I70" s="20" t="s">
        <v>73</v>
      </c>
      <c r="J70" s="21"/>
      <c r="K70" s="69"/>
      <c r="L70" s="69"/>
      <c r="M70" s="69"/>
      <c r="N70" s="13"/>
    </row>
    <row r="71" spans="1:14" s="25" customFormat="1" ht="12.75" x14ac:dyDescent="0.2">
      <c r="A71" s="15"/>
      <c r="B71" s="15"/>
      <c r="C71" s="24" t="s">
        <v>39</v>
      </c>
      <c r="D71" s="15"/>
      <c r="E71" s="39">
        <f>SUM(E72:E74)</f>
        <v>359.282555</v>
      </c>
      <c r="F71" s="39">
        <f t="shared" ref="F71:H71" si="16">SUM(F72:F74)</f>
        <v>336.04683299999999</v>
      </c>
      <c r="G71" s="39">
        <f t="shared" si="16"/>
        <v>23.23572200000001</v>
      </c>
      <c r="H71" s="39">
        <f t="shared" si="16"/>
        <v>23.235721999999999</v>
      </c>
      <c r="I71" s="15"/>
      <c r="J71" s="16"/>
      <c r="K71" s="67"/>
      <c r="L71" s="67"/>
      <c r="M71" s="67"/>
      <c r="N71" s="13"/>
    </row>
    <row r="72" spans="1:14" s="26" customFormat="1" ht="12.75" x14ac:dyDescent="0.2">
      <c r="A72" s="20">
        <v>48</v>
      </c>
      <c r="B72" s="20">
        <v>13</v>
      </c>
      <c r="C72" s="21" t="s">
        <v>130</v>
      </c>
      <c r="D72" s="20">
        <v>7297281</v>
      </c>
      <c r="E72" s="40">
        <v>89.803533999999999</v>
      </c>
      <c r="F72" s="40">
        <v>85.313356999999996</v>
      </c>
      <c r="G72" s="40">
        <v>4.4901770000000027</v>
      </c>
      <c r="H72" s="40">
        <v>4.4901770000000001</v>
      </c>
      <c r="I72" s="20" t="s">
        <v>74</v>
      </c>
      <c r="J72" s="21"/>
      <c r="K72" s="69"/>
      <c r="L72" s="69"/>
      <c r="M72" s="69"/>
      <c r="N72" s="13"/>
    </row>
    <row r="73" spans="1:14" s="26" customFormat="1" ht="12.75" x14ac:dyDescent="0.2">
      <c r="A73" s="20">
        <v>49</v>
      </c>
      <c r="B73" s="20">
        <v>14</v>
      </c>
      <c r="C73" s="21" t="s">
        <v>131</v>
      </c>
      <c r="D73" s="20">
        <v>7297281</v>
      </c>
      <c r="E73" s="40">
        <v>39.479021000000003</v>
      </c>
      <c r="F73" s="40">
        <v>32.19708</v>
      </c>
      <c r="G73" s="40">
        <v>7.2819410000000033</v>
      </c>
      <c r="H73" s="40">
        <v>7.2819409999999998</v>
      </c>
      <c r="I73" s="20" t="s">
        <v>74</v>
      </c>
      <c r="J73" s="21"/>
      <c r="K73" s="69"/>
      <c r="L73" s="69"/>
      <c r="M73" s="69"/>
      <c r="N73" s="13"/>
    </row>
    <row r="74" spans="1:14" s="26" customFormat="1" ht="12.75" x14ac:dyDescent="0.2">
      <c r="A74" s="20">
        <v>50</v>
      </c>
      <c r="B74" s="20">
        <v>15</v>
      </c>
      <c r="C74" s="21" t="s">
        <v>132</v>
      </c>
      <c r="D74" s="20">
        <v>7297281</v>
      </c>
      <c r="E74" s="40">
        <v>230</v>
      </c>
      <c r="F74" s="40">
        <v>218.536396</v>
      </c>
      <c r="G74" s="40">
        <v>11.463604000000004</v>
      </c>
      <c r="H74" s="40">
        <v>11.463604</v>
      </c>
      <c r="I74" s="20" t="s">
        <v>74</v>
      </c>
      <c r="J74" s="21"/>
      <c r="K74" s="69"/>
      <c r="L74" s="69"/>
      <c r="M74" s="69"/>
      <c r="N74" s="13"/>
    </row>
    <row r="75" spans="1:14" s="25" customFormat="1" ht="12.75" x14ac:dyDescent="0.2">
      <c r="A75" s="15"/>
      <c r="B75" s="15"/>
      <c r="C75" s="24" t="s">
        <v>40</v>
      </c>
      <c r="D75" s="15"/>
      <c r="E75" s="39">
        <f>SUM(E76:E79)</f>
        <v>1712.04</v>
      </c>
      <c r="F75" s="39">
        <f t="shared" ref="F75:H75" si="17">SUM(F76:F79)</f>
        <v>697.02411600000005</v>
      </c>
      <c r="G75" s="39">
        <f t="shared" si="17"/>
        <v>1015.015884</v>
      </c>
      <c r="H75" s="39">
        <f t="shared" si="17"/>
        <v>1015.015884</v>
      </c>
      <c r="I75" s="15"/>
      <c r="J75" s="16"/>
      <c r="K75" s="67"/>
      <c r="L75" s="67"/>
      <c r="M75" s="67"/>
      <c r="N75" s="13"/>
    </row>
    <row r="76" spans="1:14" s="26" customFormat="1" ht="12.75" x14ac:dyDescent="0.2">
      <c r="A76" s="20">
        <v>51</v>
      </c>
      <c r="B76" s="20">
        <v>16</v>
      </c>
      <c r="C76" s="21" t="s">
        <v>41</v>
      </c>
      <c r="D76" s="20">
        <v>7335981</v>
      </c>
      <c r="E76" s="40">
        <v>374.66</v>
      </c>
      <c r="F76" s="40">
        <v>351.74700000000001</v>
      </c>
      <c r="G76" s="40">
        <v>22.913000000000011</v>
      </c>
      <c r="H76" s="40">
        <v>22.913</v>
      </c>
      <c r="I76" s="20" t="s">
        <v>75</v>
      </c>
      <c r="J76" s="21"/>
      <c r="K76" s="69"/>
      <c r="L76" s="69"/>
      <c r="M76" s="69"/>
      <c r="N76" s="13"/>
    </row>
    <row r="77" spans="1:14" s="26" customFormat="1" ht="25.5" x14ac:dyDescent="0.2">
      <c r="A77" s="20">
        <v>52</v>
      </c>
      <c r="B77" s="20">
        <v>17</v>
      </c>
      <c r="C77" s="21" t="s">
        <v>42</v>
      </c>
      <c r="D77" s="20">
        <v>7335981</v>
      </c>
      <c r="E77" s="40">
        <v>282.38</v>
      </c>
      <c r="F77" s="40">
        <v>115.23927</v>
      </c>
      <c r="G77" s="40">
        <v>167.14072999999999</v>
      </c>
      <c r="H77" s="40">
        <v>167.14072999999999</v>
      </c>
      <c r="I77" s="20" t="s">
        <v>75</v>
      </c>
      <c r="J77" s="21"/>
      <c r="K77" s="69"/>
      <c r="L77" s="69"/>
      <c r="M77" s="69"/>
      <c r="N77" s="13"/>
    </row>
    <row r="78" spans="1:14" s="26" customFormat="1" ht="12.75" x14ac:dyDescent="0.2">
      <c r="A78" s="20">
        <v>53</v>
      </c>
      <c r="B78" s="20">
        <v>18</v>
      </c>
      <c r="C78" s="21" t="s">
        <v>133</v>
      </c>
      <c r="D78" s="20">
        <v>7335981</v>
      </c>
      <c r="E78" s="40">
        <v>805</v>
      </c>
      <c r="F78" s="40">
        <v>0</v>
      </c>
      <c r="G78" s="40">
        <v>805</v>
      </c>
      <c r="H78" s="40">
        <v>805</v>
      </c>
      <c r="I78" s="20" t="s">
        <v>75</v>
      </c>
      <c r="J78" s="21"/>
      <c r="K78" s="69"/>
      <c r="L78" s="69"/>
      <c r="M78" s="69"/>
      <c r="N78" s="13"/>
    </row>
    <row r="79" spans="1:14" s="26" customFormat="1" ht="12.75" x14ac:dyDescent="0.2">
      <c r="A79" s="20">
        <v>54</v>
      </c>
      <c r="B79" s="20">
        <v>19</v>
      </c>
      <c r="C79" s="21" t="s">
        <v>134</v>
      </c>
      <c r="D79" s="20">
        <v>7335981</v>
      </c>
      <c r="E79" s="40">
        <v>250</v>
      </c>
      <c r="F79" s="40">
        <v>230.037846</v>
      </c>
      <c r="G79" s="40">
        <v>19.962154000000002</v>
      </c>
      <c r="H79" s="40">
        <v>19.962154000000002</v>
      </c>
      <c r="I79" s="20" t="s">
        <v>75</v>
      </c>
      <c r="J79" s="21"/>
      <c r="K79" s="69"/>
      <c r="L79" s="69"/>
      <c r="M79" s="69"/>
      <c r="N79" s="13"/>
    </row>
    <row r="80" spans="1:14" s="25" customFormat="1" ht="12.75" x14ac:dyDescent="0.2">
      <c r="A80" s="15"/>
      <c r="B80" s="15"/>
      <c r="C80" s="24" t="s">
        <v>43</v>
      </c>
      <c r="D80" s="15"/>
      <c r="E80" s="39">
        <f>SUM(E81:E84)</f>
        <v>2527.1320000000005</v>
      </c>
      <c r="F80" s="39">
        <f t="shared" ref="F80:H80" si="18">SUM(F81:F84)</f>
        <v>2050.76242</v>
      </c>
      <c r="G80" s="39">
        <f t="shared" si="18"/>
        <v>476.3695800000001</v>
      </c>
      <c r="H80" s="39">
        <f t="shared" si="18"/>
        <v>476.36957999999998</v>
      </c>
      <c r="I80" s="15"/>
      <c r="J80" s="16"/>
      <c r="K80" s="67"/>
      <c r="L80" s="67"/>
      <c r="M80" s="67"/>
      <c r="N80" s="13"/>
    </row>
    <row r="81" spans="1:14" s="26" customFormat="1" ht="12.75" x14ac:dyDescent="0.2">
      <c r="A81" s="20">
        <v>55</v>
      </c>
      <c r="B81" s="20">
        <v>20</v>
      </c>
      <c r="C81" s="21" t="s">
        <v>44</v>
      </c>
      <c r="D81" s="20">
        <v>7297274</v>
      </c>
      <c r="E81" s="40">
        <v>375</v>
      </c>
      <c r="F81" s="40">
        <v>0</v>
      </c>
      <c r="G81" s="40">
        <v>375</v>
      </c>
      <c r="H81" s="42">
        <v>375</v>
      </c>
      <c r="I81" s="20" t="s">
        <v>76</v>
      </c>
      <c r="J81" s="21"/>
      <c r="K81" s="69"/>
      <c r="L81" s="69"/>
      <c r="M81" s="69"/>
      <c r="N81" s="13"/>
    </row>
    <row r="82" spans="1:14" s="26" customFormat="1" ht="12.75" x14ac:dyDescent="0.2">
      <c r="A82" s="20">
        <v>56</v>
      </c>
      <c r="B82" s="20">
        <v>21</v>
      </c>
      <c r="C82" s="21" t="s">
        <v>135</v>
      </c>
      <c r="D82" s="20">
        <v>7297274</v>
      </c>
      <c r="E82" s="40">
        <v>764.12400000000002</v>
      </c>
      <c r="F82" s="40">
        <v>738.72141999999997</v>
      </c>
      <c r="G82" s="40">
        <v>25.402580000000057</v>
      </c>
      <c r="H82" s="42">
        <v>25.40258</v>
      </c>
      <c r="I82" s="20" t="s">
        <v>76</v>
      </c>
      <c r="J82" s="21"/>
      <c r="K82" s="69"/>
      <c r="L82" s="69"/>
      <c r="M82" s="69"/>
      <c r="N82" s="13"/>
    </row>
    <row r="83" spans="1:14" s="26" customFormat="1" ht="25.5" x14ac:dyDescent="0.2">
      <c r="A83" s="20">
        <v>57</v>
      </c>
      <c r="B83" s="20">
        <v>22</v>
      </c>
      <c r="C83" s="21" t="s">
        <v>45</v>
      </c>
      <c r="D83" s="20">
        <v>7297274</v>
      </c>
      <c r="E83" s="40">
        <v>1048.547</v>
      </c>
      <c r="F83" s="40">
        <v>1018.428</v>
      </c>
      <c r="G83" s="40">
        <v>30.119000000000028</v>
      </c>
      <c r="H83" s="42">
        <v>30.119</v>
      </c>
      <c r="I83" s="20" t="s">
        <v>76</v>
      </c>
      <c r="J83" s="21"/>
      <c r="K83" s="69"/>
      <c r="L83" s="69"/>
      <c r="M83" s="69"/>
      <c r="N83" s="13"/>
    </row>
    <row r="84" spans="1:14" s="26" customFormat="1" ht="12.75" x14ac:dyDescent="0.2">
      <c r="A84" s="20">
        <v>58</v>
      </c>
      <c r="B84" s="20">
        <v>23</v>
      </c>
      <c r="C84" s="21" t="s">
        <v>136</v>
      </c>
      <c r="D84" s="20">
        <v>7297274</v>
      </c>
      <c r="E84" s="40">
        <v>339.46100000000001</v>
      </c>
      <c r="F84" s="40">
        <v>293.613</v>
      </c>
      <c r="G84" s="40">
        <v>45.848000000000013</v>
      </c>
      <c r="H84" s="42">
        <v>45.847999999999999</v>
      </c>
      <c r="I84" s="20" t="s">
        <v>76</v>
      </c>
      <c r="J84" s="21"/>
      <c r="K84" s="69"/>
      <c r="L84" s="69"/>
      <c r="M84" s="69"/>
      <c r="N84" s="13"/>
    </row>
    <row r="85" spans="1:14" s="25" customFormat="1" ht="12.75" x14ac:dyDescent="0.2">
      <c r="A85" s="15"/>
      <c r="B85" s="15"/>
      <c r="C85" s="24" t="s">
        <v>46</v>
      </c>
      <c r="D85" s="15"/>
      <c r="E85" s="39">
        <f>SUM(E86:E89)</f>
        <v>4575.4622229999995</v>
      </c>
      <c r="F85" s="39">
        <f t="shared" ref="F85:H85" si="19">SUM(F86:F89)</f>
        <v>2989.711718</v>
      </c>
      <c r="G85" s="39">
        <f t="shared" si="19"/>
        <v>1585.7505049999995</v>
      </c>
      <c r="H85" s="39">
        <f t="shared" si="19"/>
        <v>1585.7505049999995</v>
      </c>
      <c r="I85" s="15"/>
      <c r="J85" s="16"/>
      <c r="K85" s="67"/>
      <c r="L85" s="67"/>
      <c r="M85" s="67"/>
      <c r="N85" s="13"/>
    </row>
    <row r="86" spans="1:14" s="26" customFormat="1" ht="12.75" x14ac:dyDescent="0.2">
      <c r="A86" s="20">
        <v>59</v>
      </c>
      <c r="B86" s="20">
        <v>24</v>
      </c>
      <c r="C86" s="21" t="s">
        <v>137</v>
      </c>
      <c r="D86" s="20">
        <v>7277560</v>
      </c>
      <c r="E86" s="40">
        <v>558.80722300000002</v>
      </c>
      <c r="F86" s="40">
        <v>492.73702300000002</v>
      </c>
      <c r="G86" s="40">
        <v>66.0702</v>
      </c>
      <c r="H86" s="40">
        <v>66.0702</v>
      </c>
      <c r="I86" s="20" t="s">
        <v>77</v>
      </c>
      <c r="J86" s="21"/>
      <c r="K86" s="69"/>
      <c r="L86" s="69"/>
      <c r="M86" s="69"/>
      <c r="N86" s="13"/>
    </row>
    <row r="87" spans="1:14" s="26" customFormat="1" ht="25.5" x14ac:dyDescent="0.2">
      <c r="A87" s="20">
        <v>60</v>
      </c>
      <c r="B87" s="20">
        <v>25</v>
      </c>
      <c r="C87" s="21" t="s">
        <v>138</v>
      </c>
      <c r="D87" s="20">
        <v>7277560</v>
      </c>
      <c r="E87" s="40">
        <v>100</v>
      </c>
      <c r="F87" s="40">
        <v>92.77225</v>
      </c>
      <c r="G87" s="40">
        <v>7.2277500000000003</v>
      </c>
      <c r="H87" s="40">
        <v>7.2277500000000003</v>
      </c>
      <c r="I87" s="20" t="s">
        <v>77</v>
      </c>
      <c r="J87" s="21"/>
      <c r="K87" s="69"/>
      <c r="L87" s="69"/>
      <c r="M87" s="69"/>
      <c r="N87" s="13"/>
    </row>
    <row r="88" spans="1:14" s="26" customFormat="1" ht="12.75" x14ac:dyDescent="0.2">
      <c r="A88" s="20">
        <v>61</v>
      </c>
      <c r="B88" s="20">
        <v>26</v>
      </c>
      <c r="C88" s="21" t="s">
        <v>47</v>
      </c>
      <c r="D88" s="20">
        <v>7277560</v>
      </c>
      <c r="E88" s="40">
        <v>2798.9359999999997</v>
      </c>
      <c r="F88" s="40">
        <v>1419.8964450000001</v>
      </c>
      <c r="G88" s="40">
        <v>1379.0395549999996</v>
      </c>
      <c r="H88" s="40">
        <v>1379.0395549999996</v>
      </c>
      <c r="I88" s="20" t="s">
        <v>77</v>
      </c>
      <c r="J88" s="21"/>
      <c r="K88" s="69"/>
      <c r="L88" s="69"/>
      <c r="M88" s="69"/>
      <c r="N88" s="13"/>
    </row>
    <row r="89" spans="1:14" s="26" customFormat="1" ht="12.75" x14ac:dyDescent="0.2">
      <c r="A89" s="20">
        <v>62</v>
      </c>
      <c r="B89" s="20">
        <v>27</v>
      </c>
      <c r="C89" s="21" t="s">
        <v>48</v>
      </c>
      <c r="D89" s="20">
        <v>7277560</v>
      </c>
      <c r="E89" s="40">
        <v>1117.7190000000001</v>
      </c>
      <c r="F89" s="40">
        <v>984.30600000000004</v>
      </c>
      <c r="G89" s="40">
        <v>133.41300000000001</v>
      </c>
      <c r="H89" s="40">
        <v>133.41300000000001</v>
      </c>
      <c r="I89" s="20" t="s">
        <v>77</v>
      </c>
      <c r="J89" s="21"/>
      <c r="K89" s="69"/>
      <c r="L89" s="69"/>
      <c r="M89" s="69"/>
      <c r="N89" s="13"/>
    </row>
    <row r="90" spans="1:14" s="25" customFormat="1" ht="12.75" x14ac:dyDescent="0.2">
      <c r="A90" s="15"/>
      <c r="B90" s="15"/>
      <c r="C90" s="27" t="s">
        <v>49</v>
      </c>
      <c r="D90" s="15"/>
      <c r="E90" s="39">
        <f>SUM(E91:E94)</f>
        <v>2898.9449999999997</v>
      </c>
      <c r="F90" s="39">
        <f t="shared" ref="F90:H90" si="20">SUM(F91:F94)</f>
        <v>2296.5419999999999</v>
      </c>
      <c r="G90" s="39">
        <f t="shared" si="20"/>
        <v>602.40299999999979</v>
      </c>
      <c r="H90" s="39">
        <f t="shared" si="20"/>
        <v>602.40300000000002</v>
      </c>
      <c r="I90" s="15"/>
      <c r="J90" s="16"/>
      <c r="K90" s="67"/>
      <c r="L90" s="67"/>
      <c r="M90" s="67"/>
      <c r="N90" s="13"/>
    </row>
    <row r="91" spans="1:14" s="26" customFormat="1" ht="25.5" x14ac:dyDescent="0.2">
      <c r="A91" s="20">
        <v>63</v>
      </c>
      <c r="B91" s="20">
        <v>28</v>
      </c>
      <c r="C91" s="21" t="s">
        <v>50</v>
      </c>
      <c r="D91" s="20">
        <v>7286896</v>
      </c>
      <c r="E91" s="40">
        <v>240.7</v>
      </c>
      <c r="F91" s="40">
        <v>221.57899999999998</v>
      </c>
      <c r="G91" s="40">
        <v>19.121000000000013</v>
      </c>
      <c r="H91" s="41">
        <v>19.120999999999999</v>
      </c>
      <c r="I91" s="20" t="s">
        <v>78</v>
      </c>
      <c r="J91" s="21"/>
      <c r="K91" s="69"/>
      <c r="L91" s="69"/>
      <c r="M91" s="69"/>
      <c r="N91" s="13"/>
    </row>
    <row r="92" spans="1:14" s="26" customFormat="1" ht="12.75" x14ac:dyDescent="0.2">
      <c r="A92" s="20">
        <v>64</v>
      </c>
      <c r="B92" s="20">
        <v>29</v>
      </c>
      <c r="C92" s="21" t="s">
        <v>139</v>
      </c>
      <c r="D92" s="20">
        <v>7286896</v>
      </c>
      <c r="E92" s="40">
        <v>1858.2449999999999</v>
      </c>
      <c r="F92" s="40">
        <v>1618.8630000000001</v>
      </c>
      <c r="G92" s="40">
        <v>239.38199999999983</v>
      </c>
      <c r="H92" s="43">
        <v>239.38200000000001</v>
      </c>
      <c r="I92" s="20" t="s">
        <v>78</v>
      </c>
      <c r="J92" s="21"/>
      <c r="K92" s="69"/>
      <c r="L92" s="69"/>
      <c r="M92" s="69"/>
      <c r="N92" s="13"/>
    </row>
    <row r="93" spans="1:14" s="26" customFormat="1" ht="12.75" x14ac:dyDescent="0.2">
      <c r="A93" s="20">
        <v>65</v>
      </c>
      <c r="B93" s="20">
        <v>30</v>
      </c>
      <c r="C93" s="21" t="s">
        <v>51</v>
      </c>
      <c r="D93" s="20">
        <v>7286896</v>
      </c>
      <c r="E93" s="40">
        <v>500</v>
      </c>
      <c r="F93" s="40">
        <v>456.1</v>
      </c>
      <c r="G93" s="40">
        <v>43.899999999999977</v>
      </c>
      <c r="H93" s="43">
        <v>43.9</v>
      </c>
      <c r="I93" s="20" t="s">
        <v>78</v>
      </c>
      <c r="J93" s="21"/>
      <c r="K93" s="69"/>
      <c r="L93" s="69"/>
      <c r="M93" s="69"/>
      <c r="N93" s="13"/>
    </row>
    <row r="94" spans="1:14" s="26" customFormat="1" ht="25.5" x14ac:dyDescent="0.2">
      <c r="A94" s="20">
        <v>66</v>
      </c>
      <c r="B94" s="20">
        <v>31</v>
      </c>
      <c r="C94" s="21" t="s">
        <v>156</v>
      </c>
      <c r="D94" s="20">
        <v>7286896</v>
      </c>
      <c r="E94" s="40">
        <v>300</v>
      </c>
      <c r="F94" s="40">
        <v>0</v>
      </c>
      <c r="G94" s="40">
        <v>300</v>
      </c>
      <c r="H94" s="43">
        <v>300</v>
      </c>
      <c r="I94" s="20" t="s">
        <v>78</v>
      </c>
      <c r="J94" s="21"/>
      <c r="K94" s="69"/>
      <c r="L94" s="69"/>
      <c r="M94" s="69"/>
      <c r="N94" s="13"/>
    </row>
    <row r="95" spans="1:14" s="25" customFormat="1" ht="12.75" x14ac:dyDescent="0.2">
      <c r="A95" s="15"/>
      <c r="B95" s="15"/>
      <c r="C95" s="27" t="s">
        <v>52</v>
      </c>
      <c r="D95" s="15"/>
      <c r="E95" s="39">
        <f>SUM(E96:E97)</f>
        <v>418.58800000000002</v>
      </c>
      <c r="F95" s="39">
        <f t="shared" ref="F95:H95" si="21">SUM(F96:F97)</f>
        <v>349.65508599999998</v>
      </c>
      <c r="G95" s="39">
        <f t="shared" si="21"/>
        <v>68.932914000000025</v>
      </c>
      <c r="H95" s="39">
        <f t="shared" si="21"/>
        <v>68.932913999999997</v>
      </c>
      <c r="I95" s="15"/>
      <c r="J95" s="16"/>
      <c r="K95" s="67"/>
      <c r="L95" s="67"/>
      <c r="M95" s="67"/>
      <c r="N95" s="13"/>
    </row>
    <row r="96" spans="1:14" s="26" customFormat="1" ht="12.75" x14ac:dyDescent="0.2">
      <c r="A96" s="20">
        <v>67</v>
      </c>
      <c r="B96" s="20">
        <v>32</v>
      </c>
      <c r="C96" s="21" t="s">
        <v>140</v>
      </c>
      <c r="D96" s="20">
        <v>7297288</v>
      </c>
      <c r="E96" s="40">
        <v>275.91000000000003</v>
      </c>
      <c r="F96" s="40">
        <v>241.172</v>
      </c>
      <c r="G96" s="40">
        <v>34.738000000000028</v>
      </c>
      <c r="H96" s="40">
        <v>34.738</v>
      </c>
      <c r="I96" s="20" t="s">
        <v>79</v>
      </c>
      <c r="J96" s="21"/>
      <c r="K96" s="69"/>
      <c r="L96" s="69"/>
      <c r="M96" s="69"/>
      <c r="N96" s="13"/>
    </row>
    <row r="97" spans="1:14" s="26" customFormat="1" ht="12.75" x14ac:dyDescent="0.2">
      <c r="A97" s="20">
        <v>68</v>
      </c>
      <c r="B97" s="20">
        <v>33</v>
      </c>
      <c r="C97" s="21" t="s">
        <v>141</v>
      </c>
      <c r="D97" s="20">
        <v>7297288</v>
      </c>
      <c r="E97" s="40">
        <v>142.678</v>
      </c>
      <c r="F97" s="40">
        <v>108.483086</v>
      </c>
      <c r="G97" s="40">
        <v>34.194913999999997</v>
      </c>
      <c r="H97" s="40">
        <v>34.194913999999997</v>
      </c>
      <c r="I97" s="20" t="s">
        <v>79</v>
      </c>
      <c r="J97" s="21"/>
      <c r="K97" s="69"/>
      <c r="L97" s="69"/>
      <c r="M97" s="69"/>
      <c r="N97" s="13"/>
    </row>
    <row r="98" spans="1:14" s="25" customFormat="1" ht="12.75" x14ac:dyDescent="0.2">
      <c r="A98" s="15"/>
      <c r="B98" s="15"/>
      <c r="C98" s="27" t="s">
        <v>53</v>
      </c>
      <c r="D98" s="15"/>
      <c r="E98" s="39">
        <f>SUM(E99:E100)</f>
        <v>1028.790937</v>
      </c>
      <c r="F98" s="39">
        <f t="shared" ref="F98:H98" si="22">SUM(F99:F100)</f>
        <v>801.40384099999994</v>
      </c>
      <c r="G98" s="39">
        <f t="shared" si="22"/>
        <v>227.3870960000001</v>
      </c>
      <c r="H98" s="39">
        <f t="shared" si="22"/>
        <v>227.38709599999999</v>
      </c>
      <c r="I98" s="15"/>
      <c r="J98" s="16"/>
      <c r="K98" s="67"/>
      <c r="L98" s="67"/>
      <c r="M98" s="67"/>
      <c r="N98" s="13"/>
    </row>
    <row r="99" spans="1:14" s="26" customFormat="1" ht="12.75" x14ac:dyDescent="0.2">
      <c r="A99" s="20">
        <v>69</v>
      </c>
      <c r="B99" s="20">
        <v>34</v>
      </c>
      <c r="C99" s="21" t="s">
        <v>142</v>
      </c>
      <c r="D99" s="20">
        <v>7353210</v>
      </c>
      <c r="E99" s="40">
        <v>427.40199999999999</v>
      </c>
      <c r="F99" s="40">
        <v>225.702</v>
      </c>
      <c r="G99" s="40">
        <v>201.7</v>
      </c>
      <c r="H99" s="41">
        <v>201.7</v>
      </c>
      <c r="I99" s="20" t="s">
        <v>80</v>
      </c>
      <c r="J99" s="21"/>
      <c r="K99" s="69"/>
      <c r="L99" s="69"/>
      <c r="M99" s="69"/>
      <c r="N99" s="13"/>
    </row>
    <row r="100" spans="1:14" s="26" customFormat="1" ht="12.75" x14ac:dyDescent="0.2">
      <c r="A100" s="20">
        <v>70</v>
      </c>
      <c r="B100" s="20">
        <v>35</v>
      </c>
      <c r="C100" s="21" t="s">
        <v>143</v>
      </c>
      <c r="D100" s="20">
        <v>7353210</v>
      </c>
      <c r="E100" s="40">
        <v>601.38893700000006</v>
      </c>
      <c r="F100" s="40">
        <v>575.70184099999994</v>
      </c>
      <c r="G100" s="40">
        <v>25.687096000000111</v>
      </c>
      <c r="H100" s="40">
        <v>25.687096</v>
      </c>
      <c r="I100" s="20" t="s">
        <v>80</v>
      </c>
      <c r="J100" s="21"/>
      <c r="K100" s="69"/>
      <c r="L100" s="69"/>
      <c r="M100" s="69"/>
      <c r="N100" s="13"/>
    </row>
    <row r="101" spans="1:14" s="25" customFormat="1" ht="12.75" x14ac:dyDescent="0.2">
      <c r="A101" s="15"/>
      <c r="B101" s="15"/>
      <c r="C101" s="24" t="s">
        <v>54</v>
      </c>
      <c r="D101" s="15"/>
      <c r="E101" s="39">
        <f>SUM(E102:E106)</f>
        <v>325.613</v>
      </c>
      <c r="F101" s="39">
        <f t="shared" ref="F101:H101" si="23">SUM(F102:F106)</f>
        <v>1.151</v>
      </c>
      <c r="G101" s="39">
        <f t="shared" si="23"/>
        <v>324.46199999999999</v>
      </c>
      <c r="H101" s="39">
        <f t="shared" si="23"/>
        <v>324.46199999999999</v>
      </c>
      <c r="I101" s="15"/>
      <c r="J101" s="16"/>
      <c r="K101" s="67"/>
      <c r="L101" s="67"/>
      <c r="M101" s="67"/>
      <c r="N101" s="13"/>
    </row>
    <row r="102" spans="1:14" s="26" customFormat="1" ht="12.75" x14ac:dyDescent="0.2">
      <c r="A102" s="20">
        <v>71</v>
      </c>
      <c r="B102" s="20">
        <v>36</v>
      </c>
      <c r="C102" s="21" t="s">
        <v>144</v>
      </c>
      <c r="D102" s="20">
        <v>7067153</v>
      </c>
      <c r="E102" s="40">
        <v>16.875</v>
      </c>
      <c r="F102" s="40">
        <v>1.151</v>
      </c>
      <c r="G102" s="40">
        <v>15.724</v>
      </c>
      <c r="H102" s="40">
        <v>15.724</v>
      </c>
      <c r="I102" s="20" t="s">
        <v>81</v>
      </c>
      <c r="J102" s="21"/>
      <c r="K102" s="69"/>
      <c r="L102" s="69"/>
      <c r="M102" s="69"/>
      <c r="N102" s="13"/>
    </row>
    <row r="103" spans="1:14" s="26" customFormat="1" ht="25.5" x14ac:dyDescent="0.2">
      <c r="A103" s="20">
        <v>72</v>
      </c>
      <c r="B103" s="20">
        <v>37</v>
      </c>
      <c r="C103" s="21" t="s">
        <v>145</v>
      </c>
      <c r="D103" s="20">
        <v>7067153</v>
      </c>
      <c r="E103" s="40">
        <v>124.2</v>
      </c>
      <c r="F103" s="40">
        <v>0</v>
      </c>
      <c r="G103" s="40">
        <v>124.2</v>
      </c>
      <c r="H103" s="40">
        <v>124.2</v>
      </c>
      <c r="I103" s="20" t="s">
        <v>81</v>
      </c>
      <c r="J103" s="21"/>
      <c r="K103" s="69"/>
      <c r="L103" s="69"/>
      <c r="M103" s="69"/>
      <c r="N103" s="13"/>
    </row>
    <row r="104" spans="1:14" s="26" customFormat="1" ht="25.5" x14ac:dyDescent="0.2">
      <c r="A104" s="20">
        <v>73</v>
      </c>
      <c r="B104" s="20">
        <v>38</v>
      </c>
      <c r="C104" s="21" t="s">
        <v>146</v>
      </c>
      <c r="D104" s="20">
        <v>7067153</v>
      </c>
      <c r="E104" s="40">
        <v>75</v>
      </c>
      <c r="F104" s="40">
        <v>0</v>
      </c>
      <c r="G104" s="40">
        <v>75</v>
      </c>
      <c r="H104" s="40">
        <v>75</v>
      </c>
      <c r="I104" s="20" t="s">
        <v>81</v>
      </c>
      <c r="J104" s="21"/>
      <c r="K104" s="69"/>
      <c r="L104" s="69"/>
      <c r="M104" s="69"/>
      <c r="N104" s="13"/>
    </row>
    <row r="105" spans="1:14" s="26" customFormat="1" ht="25.5" x14ac:dyDescent="0.2">
      <c r="A105" s="20">
        <v>74</v>
      </c>
      <c r="B105" s="20">
        <v>39</v>
      </c>
      <c r="C105" s="21" t="s">
        <v>147</v>
      </c>
      <c r="D105" s="20">
        <v>7067153</v>
      </c>
      <c r="E105" s="40">
        <v>75</v>
      </c>
      <c r="F105" s="40">
        <v>0</v>
      </c>
      <c r="G105" s="40">
        <v>75</v>
      </c>
      <c r="H105" s="40">
        <v>75</v>
      </c>
      <c r="I105" s="20" t="s">
        <v>81</v>
      </c>
      <c r="J105" s="21"/>
      <c r="K105" s="69"/>
      <c r="L105" s="69"/>
      <c r="M105" s="69"/>
      <c r="N105" s="13"/>
    </row>
    <row r="106" spans="1:14" s="26" customFormat="1" ht="12.75" x14ac:dyDescent="0.2">
      <c r="A106" s="20">
        <v>75</v>
      </c>
      <c r="B106" s="20">
        <v>40</v>
      </c>
      <c r="C106" s="21" t="s">
        <v>55</v>
      </c>
      <c r="D106" s="20">
        <v>7067153</v>
      </c>
      <c r="E106" s="40">
        <v>34.537999999999997</v>
      </c>
      <c r="F106" s="40">
        <v>0</v>
      </c>
      <c r="G106" s="40">
        <v>34.537999999999997</v>
      </c>
      <c r="H106" s="40">
        <v>34.537999999999997</v>
      </c>
      <c r="I106" s="20" t="s">
        <v>81</v>
      </c>
      <c r="J106" s="21"/>
      <c r="K106" s="69"/>
      <c r="L106" s="69"/>
      <c r="M106" s="69"/>
      <c r="N106" s="13"/>
    </row>
    <row r="107" spans="1:14" s="25" customFormat="1" ht="12.75" x14ac:dyDescent="0.2">
      <c r="A107" s="15"/>
      <c r="B107" s="15"/>
      <c r="C107" s="24" t="s">
        <v>56</v>
      </c>
      <c r="D107" s="15"/>
      <c r="E107" s="39">
        <f>SUM(E108:E109)</f>
        <v>404.26299999999998</v>
      </c>
      <c r="F107" s="39">
        <f t="shared" ref="F107:H107" si="24">SUM(F108:F109)</f>
        <v>355.29250000000002</v>
      </c>
      <c r="G107" s="39">
        <f t="shared" si="24"/>
        <v>48.970499999999987</v>
      </c>
      <c r="H107" s="39">
        <f t="shared" si="24"/>
        <v>48.970500000000001</v>
      </c>
      <c r="I107" s="15"/>
      <c r="J107" s="16"/>
      <c r="K107" s="67"/>
      <c r="L107" s="67"/>
      <c r="M107" s="67"/>
      <c r="N107" s="13"/>
    </row>
    <row r="108" spans="1:14" s="26" customFormat="1" ht="12.75" x14ac:dyDescent="0.2">
      <c r="A108" s="20">
        <v>76</v>
      </c>
      <c r="B108" s="20">
        <v>41</v>
      </c>
      <c r="C108" s="28" t="s">
        <v>41</v>
      </c>
      <c r="D108" s="20">
        <v>7289396</v>
      </c>
      <c r="E108" s="40">
        <v>100</v>
      </c>
      <c r="F108" s="40">
        <v>84.215000000000003</v>
      </c>
      <c r="G108" s="40">
        <v>15.784999999999997</v>
      </c>
      <c r="H108" s="40">
        <v>15.785000000000004</v>
      </c>
      <c r="I108" s="20" t="s">
        <v>82</v>
      </c>
      <c r="J108" s="21"/>
      <c r="K108" s="69"/>
      <c r="L108" s="69"/>
      <c r="M108" s="69"/>
      <c r="N108" s="13"/>
    </row>
    <row r="109" spans="1:14" s="26" customFormat="1" ht="12.75" x14ac:dyDescent="0.2">
      <c r="A109" s="20">
        <v>77</v>
      </c>
      <c r="B109" s="20">
        <v>42</v>
      </c>
      <c r="C109" s="28" t="s">
        <v>57</v>
      </c>
      <c r="D109" s="20">
        <v>7289396</v>
      </c>
      <c r="E109" s="40">
        <v>304.26299999999998</v>
      </c>
      <c r="F109" s="40">
        <v>271.07749999999999</v>
      </c>
      <c r="G109" s="40">
        <v>33.18549999999999</v>
      </c>
      <c r="H109" s="40">
        <v>33.185499999999998</v>
      </c>
      <c r="I109" s="20" t="s">
        <v>82</v>
      </c>
      <c r="J109" s="21"/>
      <c r="K109" s="69"/>
      <c r="L109" s="69"/>
      <c r="M109" s="69"/>
      <c r="N109" s="13"/>
    </row>
    <row r="110" spans="1:14" s="25" customFormat="1" ht="12.75" x14ac:dyDescent="0.2">
      <c r="A110" s="15"/>
      <c r="B110" s="15"/>
      <c r="C110" s="29" t="s">
        <v>58</v>
      </c>
      <c r="D110" s="15"/>
      <c r="E110" s="39">
        <f>SUM(E111:E118)</f>
        <v>975</v>
      </c>
      <c r="F110" s="39">
        <f t="shared" ref="F110:H110" si="25">SUM(F111:F118)</f>
        <v>152.209</v>
      </c>
      <c r="G110" s="39">
        <f t="shared" si="25"/>
        <v>822.79099999999994</v>
      </c>
      <c r="H110" s="39">
        <f t="shared" si="25"/>
        <v>822.79099999999994</v>
      </c>
      <c r="I110" s="15"/>
      <c r="J110" s="16"/>
      <c r="K110" s="67"/>
      <c r="L110" s="67"/>
      <c r="M110" s="67"/>
      <c r="N110" s="13"/>
    </row>
    <row r="111" spans="1:14" s="26" customFormat="1" ht="12.75" x14ac:dyDescent="0.2">
      <c r="A111" s="20">
        <v>78</v>
      </c>
      <c r="B111" s="20">
        <v>43</v>
      </c>
      <c r="C111" s="30" t="s">
        <v>59</v>
      </c>
      <c r="D111" s="20">
        <v>7296374</v>
      </c>
      <c r="E111" s="40">
        <v>50</v>
      </c>
      <c r="F111" s="40">
        <v>0</v>
      </c>
      <c r="G111" s="40">
        <v>50</v>
      </c>
      <c r="H111" s="44">
        <v>50</v>
      </c>
      <c r="I111" s="31" t="s">
        <v>83</v>
      </c>
      <c r="J111" s="21"/>
      <c r="K111" s="69"/>
      <c r="L111" s="69"/>
      <c r="M111" s="69"/>
      <c r="N111" s="13"/>
    </row>
    <row r="112" spans="1:14" s="26" customFormat="1" ht="12.75" x14ac:dyDescent="0.2">
      <c r="A112" s="20">
        <v>79</v>
      </c>
      <c r="B112" s="20">
        <v>44</v>
      </c>
      <c r="C112" s="30" t="s">
        <v>148</v>
      </c>
      <c r="D112" s="20">
        <v>7296374</v>
      </c>
      <c r="E112" s="40">
        <v>50</v>
      </c>
      <c r="F112" s="40">
        <v>0</v>
      </c>
      <c r="G112" s="40">
        <v>50</v>
      </c>
      <c r="H112" s="44">
        <v>50</v>
      </c>
      <c r="I112" s="31" t="s">
        <v>83</v>
      </c>
      <c r="J112" s="21"/>
      <c r="K112" s="69"/>
      <c r="L112" s="69"/>
      <c r="M112" s="69"/>
      <c r="N112" s="13"/>
    </row>
    <row r="113" spans="1:14" s="26" customFormat="1" ht="12.75" x14ac:dyDescent="0.2">
      <c r="A113" s="20">
        <v>80</v>
      </c>
      <c r="B113" s="20">
        <v>45</v>
      </c>
      <c r="C113" s="30" t="s">
        <v>149</v>
      </c>
      <c r="D113" s="20">
        <v>7296374</v>
      </c>
      <c r="E113" s="40">
        <v>50</v>
      </c>
      <c r="F113" s="40">
        <v>0</v>
      </c>
      <c r="G113" s="40">
        <v>50</v>
      </c>
      <c r="H113" s="44">
        <v>50</v>
      </c>
      <c r="I113" s="31" t="s">
        <v>83</v>
      </c>
      <c r="J113" s="21"/>
      <c r="K113" s="69"/>
      <c r="L113" s="69"/>
      <c r="M113" s="69"/>
      <c r="N113" s="13"/>
    </row>
    <row r="114" spans="1:14" s="26" customFormat="1" ht="12.75" x14ac:dyDescent="0.2">
      <c r="A114" s="20">
        <v>81</v>
      </c>
      <c r="B114" s="20">
        <v>46</v>
      </c>
      <c r="C114" s="30" t="s">
        <v>150</v>
      </c>
      <c r="D114" s="20">
        <v>7296374</v>
      </c>
      <c r="E114" s="40">
        <v>50</v>
      </c>
      <c r="F114" s="40">
        <v>0</v>
      </c>
      <c r="G114" s="40">
        <v>50</v>
      </c>
      <c r="H114" s="44">
        <v>50</v>
      </c>
      <c r="I114" s="31" t="s">
        <v>83</v>
      </c>
      <c r="J114" s="21"/>
      <c r="K114" s="69"/>
      <c r="L114" s="69"/>
      <c r="M114" s="69"/>
      <c r="N114" s="13"/>
    </row>
    <row r="115" spans="1:14" s="26" customFormat="1" ht="12.75" x14ac:dyDescent="0.2">
      <c r="A115" s="20">
        <v>82</v>
      </c>
      <c r="B115" s="20">
        <v>47</v>
      </c>
      <c r="C115" s="30" t="s">
        <v>60</v>
      </c>
      <c r="D115" s="20">
        <v>7296374</v>
      </c>
      <c r="E115" s="40">
        <v>150</v>
      </c>
      <c r="F115" s="40">
        <v>0</v>
      </c>
      <c r="G115" s="40">
        <v>150</v>
      </c>
      <c r="H115" s="44">
        <v>150</v>
      </c>
      <c r="I115" s="31" t="s">
        <v>83</v>
      </c>
      <c r="J115" s="21"/>
      <c r="K115" s="69"/>
      <c r="L115" s="69"/>
      <c r="M115" s="69"/>
      <c r="N115" s="13"/>
    </row>
    <row r="116" spans="1:14" s="26" customFormat="1" ht="25.5" x14ac:dyDescent="0.2">
      <c r="A116" s="20">
        <v>83</v>
      </c>
      <c r="B116" s="20">
        <v>48</v>
      </c>
      <c r="C116" s="30" t="s">
        <v>61</v>
      </c>
      <c r="D116" s="20">
        <v>7296374</v>
      </c>
      <c r="E116" s="40">
        <v>50</v>
      </c>
      <c r="F116" s="40">
        <v>0</v>
      </c>
      <c r="G116" s="40">
        <v>50</v>
      </c>
      <c r="H116" s="44">
        <v>50</v>
      </c>
      <c r="I116" s="31" t="s">
        <v>83</v>
      </c>
      <c r="J116" s="21"/>
      <c r="K116" s="69"/>
      <c r="L116" s="69"/>
      <c r="M116" s="69"/>
      <c r="N116" s="13"/>
    </row>
    <row r="117" spans="1:14" s="26" customFormat="1" ht="12.75" x14ac:dyDescent="0.2">
      <c r="A117" s="20">
        <v>84</v>
      </c>
      <c r="B117" s="20">
        <v>49</v>
      </c>
      <c r="C117" s="30" t="s">
        <v>151</v>
      </c>
      <c r="D117" s="20">
        <v>7296374</v>
      </c>
      <c r="E117" s="40">
        <v>200</v>
      </c>
      <c r="F117" s="40">
        <v>152.209</v>
      </c>
      <c r="G117" s="40">
        <v>47.790999999999997</v>
      </c>
      <c r="H117" s="44">
        <v>47.790999999999997</v>
      </c>
      <c r="I117" s="31" t="s">
        <v>83</v>
      </c>
      <c r="J117" s="21"/>
      <c r="K117" s="69"/>
      <c r="L117" s="69"/>
      <c r="M117" s="69"/>
      <c r="N117" s="13"/>
    </row>
    <row r="118" spans="1:14" s="26" customFormat="1" ht="12.75" x14ac:dyDescent="0.2">
      <c r="A118" s="20">
        <v>85</v>
      </c>
      <c r="B118" s="20">
        <v>50</v>
      </c>
      <c r="C118" s="30" t="s">
        <v>44</v>
      </c>
      <c r="D118" s="20">
        <v>7296374</v>
      </c>
      <c r="E118" s="40">
        <v>375</v>
      </c>
      <c r="F118" s="40">
        <v>0</v>
      </c>
      <c r="G118" s="40">
        <v>375</v>
      </c>
      <c r="H118" s="44">
        <v>375</v>
      </c>
      <c r="I118" s="31" t="s">
        <v>83</v>
      </c>
      <c r="J118" s="21"/>
      <c r="K118" s="69"/>
      <c r="L118" s="69"/>
      <c r="M118" s="69"/>
      <c r="N118" s="13"/>
    </row>
    <row r="119" spans="1:14" s="25" customFormat="1" ht="12.75" x14ac:dyDescent="0.2">
      <c r="A119" s="15"/>
      <c r="B119" s="15"/>
      <c r="C119" s="24" t="s">
        <v>62</v>
      </c>
      <c r="D119" s="15"/>
      <c r="E119" s="39">
        <f>SUM(E120:E126)</f>
        <v>5359.940630000001</v>
      </c>
      <c r="F119" s="39">
        <f t="shared" ref="F119:H119" si="26">SUM(F120:F126)</f>
        <v>3843.5744379999996</v>
      </c>
      <c r="G119" s="39">
        <f t="shared" si="26"/>
        <v>1516.3661920000002</v>
      </c>
      <c r="H119" s="39">
        <f t="shared" si="26"/>
        <v>1516.366192</v>
      </c>
      <c r="I119" s="15"/>
      <c r="J119" s="16"/>
      <c r="K119" s="67"/>
      <c r="L119" s="67"/>
      <c r="M119" s="67"/>
      <c r="N119" s="13"/>
    </row>
    <row r="120" spans="1:14" s="26" customFormat="1" ht="12.75" x14ac:dyDescent="0.2">
      <c r="A120" s="20">
        <v>86</v>
      </c>
      <c r="B120" s="20">
        <v>51</v>
      </c>
      <c r="C120" s="30" t="s">
        <v>152</v>
      </c>
      <c r="D120" s="20">
        <v>7280079</v>
      </c>
      <c r="E120" s="40">
        <v>1000</v>
      </c>
      <c r="F120" s="40">
        <v>50</v>
      </c>
      <c r="G120" s="40">
        <v>950</v>
      </c>
      <c r="H120" s="44">
        <v>950</v>
      </c>
      <c r="I120" s="31" t="s">
        <v>84</v>
      </c>
      <c r="J120" s="21"/>
      <c r="K120" s="69"/>
      <c r="L120" s="69"/>
      <c r="M120" s="69"/>
      <c r="N120" s="13"/>
    </row>
    <row r="121" spans="1:14" s="26" customFormat="1" ht="25.5" x14ac:dyDescent="0.2">
      <c r="A121" s="20">
        <v>87</v>
      </c>
      <c r="B121" s="20">
        <v>52</v>
      </c>
      <c r="C121" s="30" t="s">
        <v>153</v>
      </c>
      <c r="D121" s="20">
        <v>7280079</v>
      </c>
      <c r="E121" s="40">
        <v>508.90494100000001</v>
      </c>
      <c r="F121" s="40">
        <v>329.99305900000002</v>
      </c>
      <c r="G121" s="40">
        <v>178.91188199999999</v>
      </c>
      <c r="H121" s="44">
        <v>178.91188199999999</v>
      </c>
      <c r="I121" s="31" t="s">
        <v>84</v>
      </c>
      <c r="J121" s="21"/>
      <c r="K121" s="69"/>
      <c r="L121" s="69"/>
      <c r="M121" s="69"/>
      <c r="N121" s="13"/>
    </row>
    <row r="122" spans="1:14" s="26" customFormat="1" ht="12.75" x14ac:dyDescent="0.2">
      <c r="A122" s="20">
        <v>88</v>
      </c>
      <c r="B122" s="20">
        <v>53</v>
      </c>
      <c r="C122" s="30" t="s">
        <v>154</v>
      </c>
      <c r="D122" s="20">
        <v>7280079</v>
      </c>
      <c r="E122" s="40">
        <v>188.9</v>
      </c>
      <c r="F122" s="40">
        <v>0</v>
      </c>
      <c r="G122" s="40">
        <v>188.9</v>
      </c>
      <c r="H122" s="44">
        <v>188.9</v>
      </c>
      <c r="I122" s="31" t="s">
        <v>84</v>
      </c>
      <c r="J122" s="21"/>
      <c r="K122" s="69"/>
      <c r="L122" s="69"/>
      <c r="M122" s="69"/>
      <c r="N122" s="13"/>
    </row>
    <row r="123" spans="1:14" s="26" customFormat="1" ht="25.5" x14ac:dyDescent="0.2">
      <c r="A123" s="20">
        <v>89</v>
      </c>
      <c r="B123" s="20">
        <v>54</v>
      </c>
      <c r="C123" s="30" t="s">
        <v>63</v>
      </c>
      <c r="D123" s="20">
        <v>7280079</v>
      </c>
      <c r="E123" s="40">
        <v>757.32261500000004</v>
      </c>
      <c r="F123" s="40">
        <v>718.47157600000003</v>
      </c>
      <c r="G123" s="40">
        <v>38.851039000000014</v>
      </c>
      <c r="H123" s="44">
        <v>38.851039</v>
      </c>
      <c r="I123" s="31" t="s">
        <v>84</v>
      </c>
      <c r="J123" s="21"/>
      <c r="K123" s="69"/>
      <c r="L123" s="69"/>
      <c r="M123" s="69"/>
      <c r="N123" s="13"/>
    </row>
    <row r="124" spans="1:14" s="26" customFormat="1" ht="12.75" x14ac:dyDescent="0.2">
      <c r="A124" s="20">
        <v>90</v>
      </c>
      <c r="B124" s="20">
        <v>55</v>
      </c>
      <c r="C124" s="30" t="s">
        <v>155</v>
      </c>
      <c r="D124" s="20">
        <v>7280079</v>
      </c>
      <c r="E124" s="40">
        <v>1352.448803</v>
      </c>
      <c r="F124" s="40">
        <v>1231.3278029999999</v>
      </c>
      <c r="G124" s="40">
        <v>121.12100000000009</v>
      </c>
      <c r="H124" s="44">
        <v>121.121</v>
      </c>
      <c r="I124" s="31" t="s">
        <v>84</v>
      </c>
      <c r="J124" s="21"/>
      <c r="K124" s="69"/>
      <c r="L124" s="69"/>
      <c r="M124" s="69"/>
      <c r="N124" s="13"/>
    </row>
    <row r="125" spans="1:14" s="26" customFormat="1" ht="12.75" x14ac:dyDescent="0.2">
      <c r="A125" s="20">
        <v>91</v>
      </c>
      <c r="B125" s="20">
        <v>56</v>
      </c>
      <c r="C125" s="30" t="s">
        <v>64</v>
      </c>
      <c r="D125" s="20">
        <v>7280079</v>
      </c>
      <c r="E125" s="40">
        <v>62</v>
      </c>
      <c r="F125" s="40">
        <v>36.779000000000003</v>
      </c>
      <c r="G125" s="40">
        <v>25.221000000000004</v>
      </c>
      <c r="H125" s="44">
        <v>25.221</v>
      </c>
      <c r="I125" s="31" t="s">
        <v>84</v>
      </c>
      <c r="J125" s="21"/>
      <c r="K125" s="69"/>
      <c r="L125" s="69"/>
      <c r="M125" s="69"/>
      <c r="N125" s="13"/>
    </row>
    <row r="126" spans="1:14" s="26" customFormat="1" ht="12.75" x14ac:dyDescent="0.2">
      <c r="A126" s="20">
        <v>92</v>
      </c>
      <c r="B126" s="20">
        <v>57</v>
      </c>
      <c r="C126" s="30" t="s">
        <v>65</v>
      </c>
      <c r="D126" s="20">
        <v>7280079</v>
      </c>
      <c r="E126" s="40">
        <v>1490.3642709999999</v>
      </c>
      <c r="F126" s="40">
        <v>1477.0029999999999</v>
      </c>
      <c r="G126" s="40">
        <v>13.36127099999999</v>
      </c>
      <c r="H126" s="44">
        <v>13.361271</v>
      </c>
      <c r="I126" s="31" t="s">
        <v>84</v>
      </c>
      <c r="J126" s="21"/>
      <c r="K126" s="69"/>
      <c r="L126" s="69"/>
      <c r="M126" s="69"/>
      <c r="N126" s="13"/>
    </row>
    <row r="127" spans="1:14" s="25" customFormat="1" ht="12.75" x14ac:dyDescent="0.2">
      <c r="A127" s="15"/>
      <c r="B127" s="15"/>
      <c r="C127" s="24" t="s">
        <v>66</v>
      </c>
      <c r="D127" s="15"/>
      <c r="E127" s="39">
        <f>SUM(E128:E129)</f>
        <v>256.324521</v>
      </c>
      <c r="F127" s="39">
        <f t="shared" ref="F127:H127" si="27">SUM(F128:F129)</f>
        <v>0</v>
      </c>
      <c r="G127" s="39">
        <f t="shared" si="27"/>
        <v>256.324521</v>
      </c>
      <c r="H127" s="39">
        <f t="shared" si="27"/>
        <v>256.324521</v>
      </c>
      <c r="I127" s="15"/>
      <c r="J127" s="16"/>
      <c r="K127" s="67"/>
      <c r="L127" s="67"/>
      <c r="M127" s="67"/>
      <c r="N127" s="13"/>
    </row>
    <row r="128" spans="1:14" s="26" customFormat="1" ht="12.75" x14ac:dyDescent="0.2">
      <c r="A128" s="20">
        <v>93</v>
      </c>
      <c r="B128" s="20">
        <v>58</v>
      </c>
      <c r="C128" s="30" t="s">
        <v>67</v>
      </c>
      <c r="D128" s="20">
        <v>7297282</v>
      </c>
      <c r="E128" s="40">
        <v>193.75</v>
      </c>
      <c r="F128" s="40">
        <v>0</v>
      </c>
      <c r="G128" s="40">
        <v>193.75</v>
      </c>
      <c r="H128" s="41">
        <v>193.75</v>
      </c>
      <c r="I128" s="20" t="s">
        <v>85</v>
      </c>
      <c r="J128" s="21"/>
      <c r="K128" s="69"/>
      <c r="L128" s="69"/>
      <c r="M128" s="69"/>
      <c r="N128" s="13"/>
    </row>
    <row r="129" spans="1:14" s="23" customFormat="1" ht="27.75" customHeight="1" x14ac:dyDescent="0.25">
      <c r="A129" s="32">
        <v>94</v>
      </c>
      <c r="B129" s="32">
        <v>59</v>
      </c>
      <c r="C129" s="33" t="s">
        <v>68</v>
      </c>
      <c r="D129" s="32">
        <f>D128</f>
        <v>7297282</v>
      </c>
      <c r="E129" s="45">
        <v>62.574520999999997</v>
      </c>
      <c r="F129" s="45">
        <v>0</v>
      </c>
      <c r="G129" s="45">
        <v>62.574520999999997</v>
      </c>
      <c r="H129" s="45">
        <v>62.574520999999997</v>
      </c>
      <c r="I129" s="32" t="s">
        <v>85</v>
      </c>
      <c r="J129" s="34"/>
      <c r="K129" s="69"/>
      <c r="L129" s="69"/>
      <c r="M129" s="69"/>
      <c r="N129" s="13"/>
    </row>
  </sheetData>
  <mergeCells count="13">
    <mergeCell ref="A7:B7"/>
    <mergeCell ref="J4:J6"/>
    <mergeCell ref="A1:J1"/>
    <mergeCell ref="E3:J3"/>
    <mergeCell ref="C4:C6"/>
    <mergeCell ref="D4:D6"/>
    <mergeCell ref="E4:E6"/>
    <mergeCell ref="F4:F6"/>
    <mergeCell ref="G4:G6"/>
    <mergeCell ref="H4:H6"/>
    <mergeCell ref="I4:I6"/>
    <mergeCell ref="A4:B6"/>
    <mergeCell ref="A2:J2"/>
  </mergeCells>
  <printOptions horizontalCentered="1"/>
  <pageMargins left="0.51" right="0.26" top="0.5" bottom="0.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A16C672D-704A-4645-BD2E-898A741135A8}"/>
</file>

<file path=customXml/itemProps2.xml><?xml version="1.0" encoding="utf-8"?>
<ds:datastoreItem xmlns:ds="http://schemas.openxmlformats.org/officeDocument/2006/customXml" ds:itemID="{3BCF39B8-B676-454B-99E0-8B0EEE221D2D}"/>
</file>

<file path=customXml/itemProps3.xml><?xml version="1.0" encoding="utf-8"?>
<ds:datastoreItem xmlns:ds="http://schemas.openxmlformats.org/officeDocument/2006/customXml" ds:itemID="{5897DE33-748C-418C-87E6-731E7B316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biểu</vt:lpstr>
      <vt:lpstr>'phụ biểu'!Print_Titles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LINHTC</dc:creator>
  <cp:lastModifiedBy>Windows User</cp:lastModifiedBy>
  <cp:lastPrinted>2022-05-12T02:51:06Z</cp:lastPrinted>
  <dcterms:created xsi:type="dcterms:W3CDTF">2022-04-22T03:33:20Z</dcterms:created>
  <dcterms:modified xsi:type="dcterms:W3CDTF">2022-05-12T03:02:40Z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