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ỘI ĐỒNG NHÂN DÂN\NGHỊ QUYẾT\NQ ban hành ky hop 3\kem theo nq dự toán\"/>
    </mc:Choice>
  </mc:AlternateContent>
  <bookViews>
    <workbookView xWindow="-105" yWindow="-105" windowWidth="23250" windowHeight="12570" tabRatio="825"/>
  </bookViews>
  <sheets>
    <sheet name="KH đầu tư công 2022" sheetId="13" r:id="rId1"/>
  </sheets>
  <definedNames>
    <definedName name="_xlnm.Print_Area" localSheetId="0">'KH đầu tư công 2022'!$A$1:$Q$102</definedName>
    <definedName name="_xlnm.Print_Titles" localSheetId="0">'KH đầu tư công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3" i="13" l="1"/>
  <c r="F93" i="13"/>
  <c r="N92" i="13"/>
  <c r="F92" i="13"/>
  <c r="N91" i="13"/>
  <c r="F91" i="13"/>
  <c r="N90" i="13"/>
  <c r="F90" i="13"/>
  <c r="N89" i="13"/>
  <c r="F89" i="13"/>
  <c r="N88" i="13"/>
  <c r="F88" i="13"/>
  <c r="N87" i="13"/>
  <c r="F87" i="13"/>
  <c r="N86" i="13"/>
  <c r="J86" i="13"/>
  <c r="N85" i="13"/>
  <c r="J85" i="13"/>
  <c r="N84" i="13"/>
  <c r="J84" i="13"/>
  <c r="N83" i="13"/>
  <c r="J83" i="13"/>
  <c r="N82" i="13"/>
  <c r="J82" i="13"/>
  <c r="N81" i="13"/>
  <c r="J81" i="13"/>
  <c r="N80" i="13"/>
  <c r="J80" i="13"/>
  <c r="N79" i="13"/>
  <c r="J79" i="13"/>
  <c r="N78" i="13"/>
  <c r="J78" i="13"/>
  <c r="N77" i="13"/>
  <c r="J77" i="13"/>
  <c r="N76" i="13"/>
  <c r="J76" i="13"/>
  <c r="N75" i="13"/>
  <c r="J75" i="13"/>
  <c r="F75" i="13"/>
  <c r="N74" i="13"/>
  <c r="J74" i="13"/>
  <c r="F74" i="13"/>
  <c r="N73" i="13"/>
  <c r="J73" i="13"/>
  <c r="F73" i="13"/>
  <c r="N72" i="13"/>
  <c r="J72" i="13"/>
  <c r="F72" i="13"/>
  <c r="N71" i="13"/>
  <c r="J71" i="13"/>
  <c r="F71" i="13"/>
  <c r="N70" i="13"/>
  <c r="J70" i="13"/>
  <c r="F70" i="13"/>
  <c r="N69" i="13"/>
  <c r="J69" i="13"/>
  <c r="F69" i="13"/>
  <c r="N68" i="13"/>
  <c r="J68" i="13"/>
  <c r="F68" i="13"/>
  <c r="N67" i="13"/>
  <c r="J67" i="13"/>
  <c r="F67" i="13"/>
  <c r="N65" i="13"/>
  <c r="F65" i="13"/>
  <c r="N64" i="13"/>
  <c r="N63" i="13" s="1"/>
  <c r="J64" i="13"/>
  <c r="J63" i="13" s="1"/>
  <c r="J38" i="13" s="1"/>
  <c r="F64" i="13"/>
  <c r="F63" i="13" s="1"/>
  <c r="Q63" i="13"/>
  <c r="P63" i="13"/>
  <c r="O63" i="13"/>
  <c r="M63" i="13"/>
  <c r="L63" i="13"/>
  <c r="K63" i="13"/>
  <c r="I63" i="13"/>
  <c r="H63" i="13"/>
  <c r="G63" i="13"/>
  <c r="O62" i="13"/>
  <c r="O48" i="13" s="1"/>
  <c r="N62" i="13"/>
  <c r="F62" i="13"/>
  <c r="N61" i="13"/>
  <c r="F61" i="13"/>
  <c r="N60" i="13"/>
  <c r="F60" i="13"/>
  <c r="N59" i="13"/>
  <c r="F59" i="13"/>
  <c r="N58" i="13"/>
  <c r="F58" i="13"/>
  <c r="N57" i="13"/>
  <c r="F57" i="13"/>
  <c r="F56" i="13"/>
  <c r="N55" i="13"/>
  <c r="F55" i="13"/>
  <c r="N54" i="13"/>
  <c r="F54" i="13"/>
  <c r="N53" i="13"/>
  <c r="F53" i="13"/>
  <c r="N52" i="13"/>
  <c r="F52" i="13"/>
  <c r="N51" i="13"/>
  <c r="F51" i="13"/>
  <c r="N50" i="13"/>
  <c r="F50" i="13"/>
  <c r="N49" i="13"/>
  <c r="N48" i="13" s="1"/>
  <c r="F49" i="13"/>
  <c r="F48" i="13" s="1"/>
  <c r="Q48" i="13"/>
  <c r="P48" i="13"/>
  <c r="M48" i="13"/>
  <c r="L48" i="13"/>
  <c r="K48" i="13"/>
  <c r="J48" i="13"/>
  <c r="I48" i="13"/>
  <c r="H48" i="13"/>
  <c r="G48" i="13"/>
  <c r="N47" i="13"/>
  <c r="F47" i="13"/>
  <c r="N46" i="13"/>
  <c r="F46" i="13"/>
  <c r="N45" i="13"/>
  <c r="F45" i="13"/>
  <c r="N44" i="13"/>
  <c r="F44" i="13"/>
  <c r="N43" i="13"/>
  <c r="F43" i="13"/>
  <c r="F39" i="13" s="1"/>
  <c r="N42" i="13"/>
  <c r="N39" i="13" s="1"/>
  <c r="F42" i="13"/>
  <c r="N41" i="13"/>
  <c r="F41" i="13"/>
  <c r="N40" i="13"/>
  <c r="F40" i="13"/>
  <c r="Q39" i="13"/>
  <c r="P39" i="13"/>
  <c r="P38" i="13" s="1"/>
  <c r="O39" i="13"/>
  <c r="O38" i="13" s="1"/>
  <c r="M39" i="13"/>
  <c r="M38" i="13" s="1"/>
  <c r="L39" i="13"/>
  <c r="K39" i="13"/>
  <c r="J39" i="13"/>
  <c r="I39" i="13"/>
  <c r="H39" i="13"/>
  <c r="H38" i="13" s="1"/>
  <c r="G39" i="13"/>
  <c r="G38" i="13" s="1"/>
  <c r="Q38" i="13"/>
  <c r="L38" i="13"/>
  <c r="K38" i="13"/>
  <c r="I38" i="13"/>
  <c r="Q37" i="13"/>
  <c r="P37" i="13"/>
  <c r="O37" i="13"/>
  <c r="N37" i="13" s="1"/>
  <c r="J37" i="13"/>
  <c r="F37" i="13"/>
  <c r="Q36" i="13"/>
  <c r="P36" i="13"/>
  <c r="O36" i="13"/>
  <c r="N36" i="13"/>
  <c r="J36" i="13"/>
  <c r="F36" i="13"/>
  <c r="Q35" i="13"/>
  <c r="N35" i="13" s="1"/>
  <c r="P35" i="13"/>
  <c r="O35" i="13"/>
  <c r="J35" i="13"/>
  <c r="F35" i="13"/>
  <c r="Q34" i="13"/>
  <c r="P34" i="13"/>
  <c r="O34" i="13"/>
  <c r="N34" i="13" s="1"/>
  <c r="J34" i="13"/>
  <c r="F34" i="13"/>
  <c r="Q33" i="13"/>
  <c r="P33" i="13"/>
  <c r="O33" i="13"/>
  <c r="N33" i="13" s="1"/>
  <c r="J33" i="13"/>
  <c r="F33" i="13"/>
  <c r="J32" i="13"/>
  <c r="F32" i="13"/>
  <c r="J31" i="13"/>
  <c r="F31" i="13"/>
  <c r="P30" i="13"/>
  <c r="O30" i="13"/>
  <c r="N30" i="13" s="1"/>
  <c r="J30" i="13"/>
  <c r="F30" i="13"/>
  <c r="Q29" i="13"/>
  <c r="P29" i="13"/>
  <c r="O29" i="13"/>
  <c r="N29" i="13" s="1"/>
  <c r="F29" i="13"/>
  <c r="P28" i="13"/>
  <c r="N28" i="13" s="1"/>
  <c r="O28" i="13"/>
  <c r="F28" i="13"/>
  <c r="Q27" i="13"/>
  <c r="P27" i="13"/>
  <c r="P25" i="13" s="1"/>
  <c r="O27" i="13"/>
  <c r="N27" i="13" s="1"/>
  <c r="F27" i="13"/>
  <c r="Q26" i="13"/>
  <c r="P26" i="13"/>
  <c r="O26" i="13"/>
  <c r="N26" i="13"/>
  <c r="F26" i="13"/>
  <c r="F25" i="13" s="1"/>
  <c r="Q25" i="13"/>
  <c r="M25" i="13"/>
  <c r="L25" i="13"/>
  <c r="K25" i="13"/>
  <c r="J25" i="13"/>
  <c r="I25" i="13"/>
  <c r="H25" i="13"/>
  <c r="G25" i="13"/>
  <c r="O24" i="13"/>
  <c r="N24" i="13"/>
  <c r="J24" i="13"/>
  <c r="F24" i="13"/>
  <c r="O23" i="13"/>
  <c r="N23" i="13" s="1"/>
  <c r="F23" i="13"/>
  <c r="O22" i="13"/>
  <c r="N22" i="13"/>
  <c r="F22" i="13"/>
  <c r="Q21" i="13"/>
  <c r="O21" i="13"/>
  <c r="N21" i="13"/>
  <c r="F21" i="13"/>
  <c r="Q20" i="13"/>
  <c r="N20" i="13" s="1"/>
  <c r="O20" i="13"/>
  <c r="F20" i="13"/>
  <c r="Q19" i="13"/>
  <c r="O19" i="13"/>
  <c r="N19" i="13"/>
  <c r="F19" i="13"/>
  <c r="Q18" i="13"/>
  <c r="N18" i="13" s="1"/>
  <c r="P18" i="13"/>
  <c r="O18" i="13"/>
  <c r="F18" i="13"/>
  <c r="Q17" i="13"/>
  <c r="P17" i="13"/>
  <c r="P13" i="13" s="1"/>
  <c r="O17" i="13"/>
  <c r="N17" i="13" s="1"/>
  <c r="F17" i="13"/>
  <c r="Q16" i="13"/>
  <c r="O16" i="13"/>
  <c r="N16" i="13"/>
  <c r="F16" i="13"/>
  <c r="Q15" i="13"/>
  <c r="N15" i="13" s="1"/>
  <c r="L15" i="13"/>
  <c r="L13" i="13" s="1"/>
  <c r="L9" i="13" s="1"/>
  <c r="L8" i="13" s="1"/>
  <c r="F15" i="13"/>
  <c r="Q14" i="13"/>
  <c r="P14" i="13"/>
  <c r="O14" i="13"/>
  <c r="O13" i="13" s="1"/>
  <c r="N14" i="13"/>
  <c r="F14" i="13"/>
  <c r="F13" i="13" s="1"/>
  <c r="M13" i="13"/>
  <c r="K13" i="13"/>
  <c r="J13" i="13"/>
  <c r="I13" i="13"/>
  <c r="H13" i="13"/>
  <c r="G13" i="13"/>
  <c r="Q12" i="13"/>
  <c r="P12" i="13"/>
  <c r="O12" i="13"/>
  <c r="N12" i="13"/>
  <c r="N10" i="13" s="1"/>
  <c r="J12" i="13"/>
  <c r="J10" i="13" s="1"/>
  <c r="J9" i="13" s="1"/>
  <c r="J8" i="13" s="1"/>
  <c r="F12" i="13"/>
  <c r="N11" i="13"/>
  <c r="K11" i="13"/>
  <c r="F11" i="13"/>
  <c r="Q10" i="13"/>
  <c r="P10" i="13"/>
  <c r="O10" i="13"/>
  <c r="M10" i="13"/>
  <c r="M9" i="13" s="1"/>
  <c r="M8" i="13" s="1"/>
  <c r="L10" i="13"/>
  <c r="K10" i="13"/>
  <c r="I10" i="13"/>
  <c r="H10" i="13"/>
  <c r="H9" i="13" s="1"/>
  <c r="H8" i="13" s="1"/>
  <c r="G10" i="13"/>
  <c r="G9" i="13" s="1"/>
  <c r="G8" i="13" s="1"/>
  <c r="F10" i="13"/>
  <c r="K9" i="13"/>
  <c r="K8" i="13" s="1"/>
  <c r="I9" i="13"/>
  <c r="I8" i="13" s="1"/>
  <c r="N25" i="13" l="1"/>
  <c r="N13" i="13"/>
  <c r="N38" i="13"/>
  <c r="O9" i="13"/>
  <c r="O8" i="13" s="1"/>
  <c r="N9" i="13"/>
  <c r="N8" i="13" s="1"/>
  <c r="F38" i="13"/>
  <c r="F9" i="13"/>
  <c r="F8" i="13" s="1"/>
  <c r="P9" i="13"/>
  <c r="P8" i="13" s="1"/>
  <c r="O25" i="13"/>
  <c r="Q13" i="13"/>
  <c r="Q9" i="13" s="1"/>
  <c r="Q8" i="13" s="1"/>
  <c r="B14" i="13" l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6" i="13" s="1"/>
  <c r="A12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6" i="13" s="1"/>
  <c r="B27" i="13" l="1"/>
  <c r="B28" i="13" s="1"/>
  <c r="B29" i="13" s="1"/>
  <c r="B30" i="13" s="1"/>
  <c r="A27" i="13"/>
  <c r="A28" i="13" s="1"/>
  <c r="A29" i="13" s="1"/>
  <c r="A30" i="13" s="1"/>
  <c r="B31" i="13" l="1"/>
  <c r="B32" i="13" s="1"/>
  <c r="B33" i="13" s="1"/>
  <c r="B34" i="13" s="1"/>
  <c r="B35" i="13" s="1"/>
  <c r="B36" i="13" s="1"/>
  <c r="B37" i="13" s="1"/>
  <c r="A31" i="13"/>
  <c r="A32" i="13" s="1"/>
  <c r="A33" i="13" s="1"/>
  <c r="A34" i="13" s="1"/>
  <c r="A35" i="13" s="1"/>
  <c r="A36" i="13" s="1"/>
  <c r="A37" i="13" s="1"/>
  <c r="A40" i="13" s="1"/>
  <c r="A41" i="13" s="1"/>
  <c r="A42" i="13" s="1"/>
  <c r="A43" i="13" s="1"/>
  <c r="A44" i="13" s="1"/>
  <c r="A45" i="13" s="1"/>
  <c r="A46" i="13" s="1"/>
  <c r="A47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4" i="13" l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B41" i="13" l="1"/>
  <c r="B42" i="13" s="1"/>
  <c r="B43" i="13" s="1"/>
  <c r="B44" i="13" s="1"/>
  <c r="B45" i="13" s="1"/>
  <c r="B46" i="13" s="1"/>
  <c r="B47" i="13" s="1"/>
  <c r="B49" i="13" l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4" i="13" l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</calcChain>
</file>

<file path=xl/sharedStrings.xml><?xml version="1.0" encoding="utf-8"?>
<sst xmlns="http://schemas.openxmlformats.org/spreadsheetml/2006/main" count="202" uniqueCount="138">
  <si>
    <t>II</t>
  </si>
  <si>
    <t xml:space="preserve">Dự án Cải thiện cơ sở hạ tầng nhằm giảm thiểu tác động của biến đổi khí hậu cho 04 tỉnh ven biển Bắc Trung Bộ - Tiểu dự án Cải thiện cơ sở hạ tầng đô thị Ngọc Lặc </t>
  </si>
  <si>
    <t>Nâng cấp, cải tạo đường giao thông từ xã Thúy Sơn, huyện Ngọc Lặc đi làng Thung, xã Đồng Lương, huyện Lang Chánh</t>
  </si>
  <si>
    <t>I</t>
  </si>
  <si>
    <t>TT</t>
  </si>
  <si>
    <t>ĐVT: Triệu đồng</t>
  </si>
  <si>
    <t>Trong đó:</t>
  </si>
  <si>
    <t>Cải tạo, nâng cấp đập Kiên Trí, xã Kiên Thọ</t>
  </si>
  <si>
    <t>Cải tạo, nâng cấp hồ Hón Túp, xã Mỹ Tân</t>
  </si>
  <si>
    <t>Tổng cộng</t>
  </si>
  <si>
    <t>Thị trấn Ngọc Lặc</t>
  </si>
  <si>
    <t>NS tỉnh</t>
  </si>
  <si>
    <t xml:space="preserve">Xây mới Trung tâm văn hóa – thể thao xã Lộc Thịnh </t>
  </si>
  <si>
    <t xml:space="preserve">Vốn Ngân sách tỉnh  </t>
  </si>
  <si>
    <t xml:space="preserve">Sửa chữa, nâng cấp hồ Giếng Thiềng thôn 3, xã Ngọc Liên </t>
  </si>
  <si>
    <t xml:space="preserve">Nâng cấp, chỉnh trang tuyến đường từ Quốc lộ 15A đi vào cơ quan Huyện ủy tại phố Lê Hoàn, thị trấn Ngọc Lặc </t>
  </si>
  <si>
    <t xml:space="preserve">Quy hoạch chi tiết tỷ lệ 1/500 Khu dân cư và thương mại dọc đường Hồ Chí Minh đoạn từ huyện đội đến bến xe cũ </t>
  </si>
  <si>
    <t>Nâng cấp đập Đồng Quyền, xã Kiên Thọ</t>
  </si>
  <si>
    <t>Chỉnh trang đô thị Ngọc Lặc</t>
  </si>
  <si>
    <t>Vốn ngân sách huyện</t>
  </si>
  <si>
    <t>Nâng cấp tuyến đường từ xã Quang Trung Ngọc Liên Ngọc Sơn Ngọc Trung Lam Sơn huyện Ngọc Lặc đi Thọ Lập, huyện Thọ Xuân</t>
  </si>
  <si>
    <t>Nâng cấp tuyến đường từ xã Quang Trung huyện Ngọc Lặc đi xã Yên Lâm huyện Yên Định</t>
  </si>
  <si>
    <t>Nâng cấp, cải tạo tuyến đường giao thông từ đường HCM xã Kiên Thọ đi dự án xuân thiện tại xã Nguyệt Ấn (Tuyến 01); Tuyến đường GT từ đường HCM xã Quang Trung đi dự án Xuân Thiện tại xã Ngọc Liên (tuyến 06)</t>
  </si>
  <si>
    <t>Lập Quy hoạch chung xây dựng đô thị Ba Si, huyện Ngọc Lặc, tỉnh Thanh Hóa đến năm 2040</t>
  </si>
  <si>
    <t>Phòng học bộ môn trường THCS Phùng Giáo</t>
  </si>
  <si>
    <t>Nhà lớp học bộ môn trường THCS Thúy Sơn</t>
  </si>
  <si>
    <t>Danh mục dự án</t>
  </si>
  <si>
    <t>Địa điểm XD</t>
  </si>
  <si>
    <t>Thời gian KC-HT</t>
  </si>
  <si>
    <t>Dự kiến kế hoạch năm 2022</t>
  </si>
  <si>
    <t>TỔNG SỐ</t>
  </si>
  <si>
    <t>Vân Am</t>
  </si>
  <si>
    <t>Lộc Thịnh</t>
  </si>
  <si>
    <t>Thúy Sơn</t>
  </si>
  <si>
    <t>Trung tâm văn hóa xã Cao Ngọc</t>
  </si>
  <si>
    <t>Cao Ngọc</t>
  </si>
  <si>
    <t>Minh Tiến</t>
  </si>
  <si>
    <t>Phùng Minh</t>
  </si>
  <si>
    <t>Phùng Giáo</t>
  </si>
  <si>
    <t>Cao Thịnh</t>
  </si>
  <si>
    <t>Ngọc Trung</t>
  </si>
  <si>
    <t>Ngọc Sơn</t>
  </si>
  <si>
    <t>Minh Sơn</t>
  </si>
  <si>
    <t>Ngọc Liên</t>
  </si>
  <si>
    <t>Nguyệt Ấn</t>
  </si>
  <si>
    <t>Lam Sơn</t>
  </si>
  <si>
    <t>Nhà Hiệu bộ trường MN Phùng Minh</t>
  </si>
  <si>
    <t>Khắc phục khẩn cấp Trường lớp học khu trung tâm xã Vân Am, huyện Ngọc Lặc, tỉnh Thanh Hóa</t>
  </si>
  <si>
    <t>Cải tạo sửa chữa trường phổ thông cấp 2 dân tộc nội trú</t>
  </si>
  <si>
    <t>THCS DTNT huyện</t>
  </si>
  <si>
    <t>Thạch Lập</t>
  </si>
  <si>
    <t>Kiên Thọ</t>
  </si>
  <si>
    <t>Mỹ Tân</t>
  </si>
  <si>
    <t>Cải tạo, nâng cấp hồ Bai Cô, xã Thúy Sơn</t>
  </si>
  <si>
    <t>Tu sửa Hồ Ngọc Quân, xã Phúc Thịnh</t>
  </si>
  <si>
    <t>Cải tạo, nâng cấp hồ Xuân Minh, xã Ngọc Trung</t>
  </si>
  <si>
    <t>Phúc Thịnh</t>
  </si>
  <si>
    <t xml:space="preserve">Sữa chữa, cải tạo tuyến đường giao thông từ dường HCM, xã Minh Sơn đi xã Minh Tiến </t>
  </si>
  <si>
    <t>Tổng mức đầu tư</t>
  </si>
  <si>
    <t>Đồng Thịnh</t>
  </si>
  <si>
    <t>Thị trấn NL</t>
  </si>
  <si>
    <t>Trường liên cấp THCS và Tiểu học Phùng Minh</t>
  </si>
  <si>
    <t>NSTW</t>
  </si>
  <si>
    <t>NS huyện</t>
  </si>
  <si>
    <t>Vốn Ngân sách trung ương (NTM)</t>
  </si>
  <si>
    <t xml:space="preserve"> DỰ ÁN CHUYỂN TIẾP SANG NĂM 2022</t>
  </si>
  <si>
    <t>DỰ ÁN TRIỂN KHAI MỚI NĂM 2022</t>
  </si>
  <si>
    <t>TS-ĐLLC</t>
  </si>
  <si>
    <t>Đop thị NL</t>
  </si>
  <si>
    <t>QT-NL-NT-LS</t>
  </si>
  <si>
    <t>QT-YL</t>
  </si>
  <si>
    <t>KT-NA-QT</t>
  </si>
  <si>
    <t>Quy hoạch chung xây dựng xã Lam Sơn</t>
  </si>
  <si>
    <t>Quy hoạch chung xây dựng xã Minh Tiến</t>
  </si>
  <si>
    <t>Quy hoạch chung xây dựng xã Ngọc Trung</t>
  </si>
  <si>
    <t>Quy hoạch chung xây dựng xã Đồng Thịnh</t>
  </si>
  <si>
    <t>Quy hoạch chung xây dựng xã Cao Thịnh</t>
  </si>
  <si>
    <t>Quy hoạch chung xây dựng xã Phúc Thịnh</t>
  </si>
  <si>
    <t>Quy hoạch chung xây dựng xã Phùng Giáo</t>
  </si>
  <si>
    <t>Quy hoạch chung xây dựng xã Phùng Minh</t>
  </si>
  <si>
    <t>Quy hoạch chung xây dựng xã Vân Am</t>
  </si>
  <si>
    <t>Quy hoạch chung xây dựng xã Ngọc Liên</t>
  </si>
  <si>
    <t>CQ Huyện ủy</t>
  </si>
  <si>
    <t>Trạm y tế xã Cao Ngọc</t>
  </si>
  <si>
    <t>Nâng cấp, cải tạo đường giao thông Trung tâm xã Cao Ngọc</t>
  </si>
  <si>
    <t>2021-2022</t>
  </si>
  <si>
    <t>Kênh đập Nhàng, xã Thúy Sơn</t>
  </si>
  <si>
    <t>Hồ Minh Thạch, xã Nguyệt Ấn</t>
  </si>
  <si>
    <t>Hồ Ngọc Ken, xã Phúc Thịnh</t>
  </si>
  <si>
    <t>Hồ Trà Si, xã Phúc Thịnh</t>
  </si>
  <si>
    <t>Hồ Bai Si, xã Ngọc Sơn</t>
  </si>
  <si>
    <t>Đập Bai Bến, xã Thạch Lập</t>
  </si>
  <si>
    <t>Hồ Rộc Lá, xã Cao Thịnh</t>
  </si>
  <si>
    <t>Hồ Ngọc Thanh, xã Ngọc Liên</t>
  </si>
  <si>
    <t>Hồ Bai Đa, xã Cao Ngọc</t>
  </si>
  <si>
    <t>Hồ Dộc Đầm, xã Phùng Minh</t>
  </si>
  <si>
    <t>Hồ Nán, xã Nguyệt Ấn</t>
  </si>
  <si>
    <t>Hồ Sậy, xã Vân Am</t>
  </si>
  <si>
    <t>Nâng cấp cải tạo tuyến đường đầu nối từ đường Hồ Chí Minh đi đường 519, phố 1, thị trấn Ngọc Lặc</t>
  </si>
  <si>
    <t>Nâng cấp, cải tạo tuyến đường Đinh Liệt, thị trấn Ngọc Lặc</t>
  </si>
  <si>
    <t>2017-2022</t>
  </si>
  <si>
    <t>2020-2022</t>
  </si>
  <si>
    <t>201-2022</t>
  </si>
  <si>
    <t>2021-2025</t>
  </si>
  <si>
    <t>20221-2025</t>
  </si>
  <si>
    <t>Lập kế hoạch sử dụng đất năm 2022 huyện Ngọc Lặc</t>
  </si>
  <si>
    <t>Đô thị NL</t>
  </si>
  <si>
    <t>Nhà hiệu trường tiểu học Thúy Sơn 2</t>
  </si>
  <si>
    <t>Nhà hiệu bộ trường mầm non Minh Sơn</t>
  </si>
  <si>
    <t>Nhà hiệu bộ trường mầm non Vân Am</t>
  </si>
  <si>
    <t>Nhà hiệu bộ trường mầm non Thúy Sơn (Ngọc Sơn)</t>
  </si>
  <si>
    <t>Nhà lớp học trường mầm non Cao Ngọc</t>
  </si>
  <si>
    <t>Nhà đa năng trường tiểu học Nguyệt Ấn 2</t>
  </si>
  <si>
    <t>Nhà hiệu bộ trường tiểu học Minh Sơn 2</t>
  </si>
  <si>
    <t>ĐGT từ làng Tráng, xã Vân Am đi làng Chầm, xã Phùng Giáo</t>
  </si>
  <si>
    <t>Vân Am, Phùng Giáo</t>
  </si>
  <si>
    <t>Hệ thống đèn tín hiệu giao thông tại các nút giao tiềm ẩn tai nạn giao thông huyện Ngọc Lặc</t>
  </si>
  <si>
    <t>Xây dựng nhà xe cơ quan UBND huyện</t>
  </si>
  <si>
    <t>Thu gom vận chuyển và xử lý rác thải, chi vận hành hệ thống điện chiếu sáng đô thị, duy trì chăm sóc cây xanh đô thị Ngọc Lặc</t>
  </si>
  <si>
    <t xml:space="preserve"> Sửa chữa, cải tạo (cục bộ) khuôn viên Huyện ủy (khu vực sân tennis)</t>
  </si>
  <si>
    <t>Vốn Ngân sách trung ương (Thủy lợi phí)</t>
  </si>
  <si>
    <t>Trung tâm văn hóa xã Minh Tiến</t>
  </si>
  <si>
    <t>Trung tâm văn hóa xã Phùng Minh</t>
  </si>
  <si>
    <t>Khắc phục khẩn cấp nhà lớp học trường tiểu học Lam Sơn</t>
  </si>
  <si>
    <t>Lũy kế vốn đã bố trí năm 2021</t>
  </si>
  <si>
    <t>Lập quy hoạch khuôn viên công sở hành chính huyện Ngọc Lặc</t>
  </si>
  <si>
    <t>2022-2023</t>
  </si>
  <si>
    <t>Nhà công vụ cơ quan Huyện ủy, UBND huyện</t>
  </si>
  <si>
    <t xml:space="preserve"> Nâng cấp cải tạo khuôn viên cơ quan Huyện ủy, UBND huyện</t>
  </si>
  <si>
    <t>Trung tâm văn hóa xã Nguyệt Ấn</t>
  </si>
  <si>
    <t>Nhà hiệu bộ trường Tiểu học Thúy Sơn 1</t>
  </si>
  <si>
    <t>Nhà lớp học trường tiểu học Thúy Sơn 1</t>
  </si>
  <si>
    <t>Nhà lớp học bộ môn trường THCS Nguyệt Ấn</t>
  </si>
  <si>
    <t>Nhà hiệu bộ trường THCS Nguyệt Ấn</t>
  </si>
  <si>
    <t>Nhà hiệu bộ trường MN Cao Ngọc</t>
  </si>
  <si>
    <t>Nhà lớp học trường THCS Lam Sơn</t>
  </si>
  <si>
    <t>(Kèm theo Nghị quyết số          /NQ-HĐND ngày        /12/2021 của HĐND huyện Ngọc Lặc)</t>
  </si>
  <si>
    <t>DANH MỤC KẾ HOẠCH ĐẦU TƯ CÔNG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</si>
</sst>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₫_-;\-* #,##0.00\ _₫_-;_-* &quot;-&quot;??\ _₫_-;_-@_-"/>
    <numFmt numFmtId="164" formatCode="_(* #,##0.00_);_(* \(#,##0.00\);_(* &quot;-&quot;??_);_(@_)"/>
    <numFmt numFmtId="165" formatCode="_(* #,##0_);_(* \(#,##0\);_(* &quot;-&quot;??_);_(@_)"/>
    <numFmt numFmtId="166" formatCode="_-* #,##0\ _₫_-;\-* #,##0\ _₫_-;_-* &quot;-&quot;??\ _₫_-;_-@_-"/>
    <numFmt numFmtId="167" formatCode="_(* #,##0.0_);_(* \(#,##0.0\);_(* &quot;-&quot;??_);_(@_)"/>
  </numFmts>
  <fonts count="20" x14ac:knownFonts="1">
    <font>
      <sz val="10"/>
      <name val="Arial"/>
      <family val="2"/>
    </font>
    <font>
      <sz val="11"/>
      <color theme="1"/>
      <name val="Arial"/>
      <family val="2"/>
      <charset val="163"/>
    </font>
    <font>
      <sz val="11"/>
      <color indexed="8"/>
      <name val="Arial"/>
      <family val="2"/>
      <charset val="163"/>
    </font>
    <font>
      <sz val="10"/>
      <name val="Arial"/>
      <family val="2"/>
    </font>
    <font>
      <sz val="10"/>
      <name val=".VnTime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  <charset val="163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i/>
      <sz val="16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89">
    <xf numFmtId="0" fontId="0" fillId="0" borderId="0" xfId="0"/>
    <xf numFmtId="165" fontId="6" fillId="2" borderId="2" xfId="1" applyNumberFormat="1" applyFont="1" applyFill="1" applyBorder="1" applyAlignment="1">
      <alignment horizontal="center" vertical="center" shrinkToFit="1"/>
    </xf>
    <xf numFmtId="0" fontId="16" fillId="2" borderId="2" xfId="17" applyFont="1" applyFill="1" applyBorder="1" applyAlignment="1">
      <alignment horizontal="left" vertical="center" wrapText="1"/>
    </xf>
    <xf numFmtId="1" fontId="16" fillId="2" borderId="0" xfId="8" applyNumberFormat="1" applyFont="1" applyFill="1" applyAlignment="1">
      <alignment vertical="center"/>
    </xf>
    <xf numFmtId="0" fontId="18" fillId="2" borderId="0" xfId="17" applyFont="1" applyFill="1" applyAlignment="1">
      <alignment vertical="center" wrapText="1"/>
    </xf>
    <xf numFmtId="0" fontId="18" fillId="2" borderId="0" xfId="17" applyFont="1" applyFill="1"/>
    <xf numFmtId="0" fontId="18" fillId="2" borderId="0" xfId="17" applyFont="1" applyFill="1" applyAlignment="1">
      <alignment horizontal="center" vertical="center" wrapText="1"/>
    </xf>
    <xf numFmtId="3" fontId="16" fillId="2" borderId="0" xfId="8" applyNumberFormat="1" applyFont="1" applyFill="1" applyAlignment="1">
      <alignment horizontal="center" vertical="center" wrapText="1"/>
    </xf>
    <xf numFmtId="165" fontId="17" fillId="2" borderId="5" xfId="1" quotePrefix="1" applyNumberFormat="1" applyFont="1" applyFill="1" applyBorder="1" applyAlignment="1">
      <alignment vertical="center" wrapText="1"/>
    </xf>
    <xf numFmtId="165" fontId="17" fillId="2" borderId="5" xfId="1" quotePrefix="1" applyNumberFormat="1" applyFont="1" applyFill="1" applyBorder="1" applyAlignment="1">
      <alignment horizontal="center" vertical="center" wrapText="1"/>
    </xf>
    <xf numFmtId="3" fontId="17" fillId="2" borderId="5" xfId="8" applyNumberFormat="1" applyFont="1" applyFill="1" applyBorder="1" applyAlignment="1">
      <alignment horizontal="center" vertical="center" wrapText="1"/>
    </xf>
    <xf numFmtId="3" fontId="17" fillId="2" borderId="5" xfId="8" quotePrefix="1" applyNumberFormat="1" applyFont="1" applyFill="1" applyBorder="1" applyAlignment="1">
      <alignment horizontal="center" vertical="center" wrapText="1"/>
    </xf>
    <xf numFmtId="165" fontId="17" fillId="2" borderId="5" xfId="1" quotePrefix="1" applyNumberFormat="1" applyFont="1" applyFill="1" applyBorder="1" applyAlignment="1">
      <alignment horizontal="center" vertical="center" shrinkToFit="1"/>
    </xf>
    <xf numFmtId="3" fontId="17" fillId="2" borderId="0" xfId="8" applyNumberFormat="1" applyFont="1" applyFill="1" applyAlignment="1">
      <alignment vertical="center" wrapText="1"/>
    </xf>
    <xf numFmtId="165" fontId="17" fillId="2" borderId="2" xfId="1" applyNumberFormat="1" applyFont="1" applyFill="1" applyBorder="1" applyAlignment="1">
      <alignment vertical="center" wrapText="1"/>
    </xf>
    <xf numFmtId="165" fontId="17" fillId="2" borderId="2" xfId="1" applyNumberFormat="1" applyFont="1" applyFill="1" applyBorder="1" applyAlignment="1">
      <alignment horizontal="center" vertical="center" shrinkToFit="1"/>
    </xf>
    <xf numFmtId="0" fontId="17" fillId="2" borderId="2" xfId="10" applyFont="1" applyFill="1" applyBorder="1" applyAlignment="1">
      <alignment vertical="center" shrinkToFit="1"/>
    </xf>
    <xf numFmtId="1" fontId="17" fillId="2" borderId="2" xfId="8" applyNumberFormat="1" applyFont="1" applyFill="1" applyBorder="1" applyAlignment="1">
      <alignment horizontal="left" vertical="center" shrinkToFit="1"/>
    </xf>
    <xf numFmtId="165" fontId="16" fillId="2" borderId="2" xfId="1" applyNumberFormat="1" applyFont="1" applyFill="1" applyBorder="1" applyAlignment="1">
      <alignment vertical="center" shrinkToFit="1"/>
    </xf>
    <xf numFmtId="165" fontId="16" fillId="2" borderId="2" xfId="1" applyNumberFormat="1" applyFont="1" applyFill="1" applyBorder="1" applyAlignment="1">
      <alignment horizontal="center" vertical="center" shrinkToFit="1"/>
    </xf>
    <xf numFmtId="166" fontId="16" fillId="2" borderId="2" xfId="3" applyNumberFormat="1" applyFont="1" applyFill="1" applyBorder="1" applyAlignment="1">
      <alignment horizontal="left" vertical="center" wrapText="1"/>
    </xf>
    <xf numFmtId="165" fontId="16" fillId="2" borderId="2" xfId="1" applyNumberFormat="1" applyFont="1" applyFill="1" applyBorder="1" applyAlignment="1">
      <alignment horizontal="right" vertical="center" shrinkToFit="1"/>
    </xf>
    <xf numFmtId="3" fontId="16" fillId="2" borderId="0" xfId="8" applyNumberFormat="1" applyFont="1" applyFill="1" applyAlignment="1">
      <alignment vertical="center" wrapText="1"/>
    </xf>
    <xf numFmtId="166" fontId="17" fillId="2" borderId="2" xfId="3" applyNumberFormat="1" applyFont="1" applyFill="1" applyBorder="1" applyAlignment="1">
      <alignment horizontal="left" vertical="center" wrapText="1"/>
    </xf>
    <xf numFmtId="165" fontId="17" fillId="2" borderId="2" xfId="1" applyNumberFormat="1" applyFont="1" applyFill="1" applyBorder="1" applyAlignment="1">
      <alignment vertical="center" shrinkToFit="1"/>
    </xf>
    <xf numFmtId="165" fontId="17" fillId="2" borderId="2" xfId="1" quotePrefix="1" applyNumberFormat="1" applyFont="1" applyFill="1" applyBorder="1" applyAlignment="1">
      <alignment vertical="center" wrapText="1"/>
    </xf>
    <xf numFmtId="165" fontId="17" fillId="2" borderId="2" xfId="1" quotePrefix="1" applyNumberFormat="1" applyFont="1" applyFill="1" applyBorder="1" applyAlignment="1">
      <alignment horizontal="center" vertical="center" wrapText="1"/>
    </xf>
    <xf numFmtId="3" fontId="17" fillId="2" borderId="2" xfId="8" applyNumberFormat="1" applyFont="1" applyFill="1" applyBorder="1" applyAlignment="1">
      <alignment horizontal="left" vertical="center" wrapText="1"/>
    </xf>
    <xf numFmtId="3" fontId="17" fillId="2" borderId="2" xfId="8" quotePrefix="1" applyNumberFormat="1" applyFont="1" applyFill="1" applyBorder="1" applyAlignment="1">
      <alignment horizontal="center" vertical="center" wrapText="1"/>
    </xf>
    <xf numFmtId="0" fontId="16" fillId="2" borderId="2" xfId="17" applyFont="1" applyFill="1" applyBorder="1" applyAlignment="1">
      <alignment horizontal="center" vertical="center"/>
    </xf>
    <xf numFmtId="165" fontId="16" fillId="2" borderId="2" xfId="1" quotePrefix="1" applyNumberFormat="1" applyFont="1" applyFill="1" applyBorder="1" applyAlignment="1">
      <alignment vertical="center" wrapText="1"/>
    </xf>
    <xf numFmtId="165" fontId="16" fillId="2" borderId="2" xfId="1" quotePrefix="1" applyNumberFormat="1" applyFont="1" applyFill="1" applyBorder="1" applyAlignment="1">
      <alignment horizontal="center" vertical="center" wrapText="1"/>
    </xf>
    <xf numFmtId="3" fontId="16" fillId="2" borderId="2" xfId="8" applyNumberFormat="1" applyFont="1" applyFill="1" applyBorder="1" applyAlignment="1">
      <alignment horizontal="left" vertical="center" wrapText="1"/>
    </xf>
    <xf numFmtId="3" fontId="16" fillId="2" borderId="2" xfId="8" quotePrefix="1" applyNumberFormat="1" applyFont="1" applyFill="1" applyBorder="1" applyAlignment="1">
      <alignment horizontal="center" vertical="center" wrapText="1"/>
    </xf>
    <xf numFmtId="165" fontId="16" fillId="2" borderId="2" xfId="1" quotePrefix="1" applyNumberFormat="1" applyFont="1" applyFill="1" applyBorder="1" applyAlignment="1">
      <alignment horizontal="right" vertical="center" shrinkToFit="1"/>
    </xf>
    <xf numFmtId="0" fontId="16" fillId="2" borderId="2" xfId="17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165" fontId="16" fillId="2" borderId="2" xfId="7" applyNumberFormat="1" applyFont="1" applyFill="1" applyBorder="1" applyAlignment="1">
      <alignment horizontal="center" vertical="center" wrapText="1"/>
    </xf>
    <xf numFmtId="166" fontId="16" fillId="2" borderId="1" xfId="3" applyNumberFormat="1" applyFont="1" applyFill="1" applyBorder="1" applyAlignment="1">
      <alignment horizontal="left" vertical="center" wrapText="1"/>
    </xf>
    <xf numFmtId="165" fontId="16" fillId="2" borderId="1" xfId="1" applyNumberFormat="1" applyFont="1" applyFill="1" applyBorder="1" applyAlignment="1">
      <alignment horizontal="right" vertical="center" shrinkToFit="1"/>
    </xf>
    <xf numFmtId="165" fontId="16" fillId="2" borderId="0" xfId="1" applyNumberFormat="1" applyFont="1" applyFill="1" applyAlignment="1">
      <alignment vertical="center"/>
    </xf>
    <xf numFmtId="165" fontId="16" fillId="2" borderId="0" xfId="1" applyNumberFormat="1" applyFont="1" applyFill="1" applyAlignment="1">
      <alignment horizontal="center" vertical="center"/>
    </xf>
    <xf numFmtId="1" fontId="16" fillId="2" borderId="0" xfId="8" applyNumberFormat="1" applyFont="1" applyFill="1" applyAlignment="1">
      <alignment vertical="center" wrapText="1"/>
    </xf>
    <xf numFmtId="1" fontId="16" fillId="2" borderId="0" xfId="8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right" vertical="center"/>
    </xf>
    <xf numFmtId="165" fontId="16" fillId="2" borderId="0" xfId="1" applyNumberFormat="1" applyFont="1" applyFill="1" applyAlignment="1">
      <alignment horizontal="left" vertical="center" wrapText="1"/>
    </xf>
    <xf numFmtId="1" fontId="19" fillId="2" borderId="0" xfId="8" applyNumberFormat="1" applyFont="1" applyFill="1" applyAlignment="1">
      <alignment vertical="center"/>
    </xf>
    <xf numFmtId="0" fontId="14" fillId="2" borderId="0" xfId="17" applyFont="1" applyFill="1" applyAlignment="1">
      <alignment vertical="center" wrapText="1"/>
    </xf>
    <xf numFmtId="0" fontId="14" fillId="2" borderId="0" xfId="17" applyFont="1" applyFill="1"/>
    <xf numFmtId="165" fontId="6" fillId="2" borderId="2" xfId="7" applyNumberFormat="1" applyFont="1" applyFill="1" applyBorder="1" applyAlignment="1">
      <alignment horizontal="center" vertical="center" wrapText="1"/>
    </xf>
    <xf numFmtId="0" fontId="6" fillId="2" borderId="2" xfId="17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right" vertical="center" shrinkToFit="1"/>
    </xf>
    <xf numFmtId="3" fontId="15" fillId="2" borderId="0" xfId="8" applyNumberFormat="1" applyFont="1" applyFill="1" applyAlignment="1">
      <alignment vertical="center" wrapText="1"/>
    </xf>
    <xf numFmtId="3" fontId="6" fillId="2" borderId="2" xfId="8" applyNumberFormat="1" applyFont="1" applyFill="1" applyBorder="1" applyAlignment="1">
      <alignment horizontal="left" vertical="center" wrapText="1"/>
    </xf>
    <xf numFmtId="3" fontId="6" fillId="2" borderId="2" xfId="8" quotePrefix="1" applyNumberFormat="1" applyFont="1" applyFill="1" applyBorder="1" applyAlignment="1">
      <alignment horizontal="center" vertical="center" wrapText="1"/>
    </xf>
    <xf numFmtId="165" fontId="6" fillId="2" borderId="2" xfId="1" quotePrefix="1" applyNumberFormat="1" applyFont="1" applyFill="1" applyBorder="1" applyAlignment="1">
      <alignment horizontal="right" vertical="center" shrinkToFit="1"/>
    </xf>
    <xf numFmtId="165" fontId="17" fillId="2" borderId="2" xfId="1" quotePrefix="1" applyNumberFormat="1" applyFont="1" applyFill="1" applyBorder="1" applyAlignment="1">
      <alignment horizontal="center" vertical="center" shrinkToFit="1"/>
    </xf>
    <xf numFmtId="3" fontId="16" fillId="2" borderId="2" xfId="8" quotePrefix="1" applyNumberFormat="1" applyFont="1" applyFill="1" applyBorder="1" applyAlignment="1">
      <alignment horizontal="center" vertical="center" shrinkToFit="1"/>
    </xf>
    <xf numFmtId="165" fontId="16" fillId="2" borderId="2" xfId="1" quotePrefix="1" applyNumberFormat="1" applyFont="1" applyFill="1" applyBorder="1" applyAlignment="1">
      <alignment horizontal="center" vertical="center" shrinkToFit="1"/>
    </xf>
    <xf numFmtId="3" fontId="17" fillId="2" borderId="2" xfId="8" quotePrefix="1" applyNumberFormat="1" applyFont="1" applyFill="1" applyBorder="1" applyAlignment="1">
      <alignment horizontal="center" vertical="center" shrinkToFit="1"/>
    </xf>
    <xf numFmtId="3" fontId="16" fillId="2" borderId="1" xfId="8" quotePrefix="1" applyNumberFormat="1" applyFont="1" applyFill="1" applyBorder="1" applyAlignment="1">
      <alignment horizontal="center" vertical="center" wrapText="1"/>
    </xf>
    <xf numFmtId="3" fontId="16" fillId="2" borderId="1" xfId="8" quotePrefix="1" applyNumberFormat="1" applyFont="1" applyFill="1" applyBorder="1" applyAlignment="1">
      <alignment horizontal="center" vertical="center" shrinkToFit="1"/>
    </xf>
    <xf numFmtId="165" fontId="16" fillId="2" borderId="1" xfId="1" quotePrefix="1" applyNumberFormat="1" applyFont="1" applyFill="1" applyBorder="1" applyAlignment="1">
      <alignment horizontal="center" vertical="center" shrinkToFit="1"/>
    </xf>
    <xf numFmtId="165" fontId="16" fillId="2" borderId="1" xfId="1" quotePrefix="1" applyNumberFormat="1" applyFont="1" applyFill="1" applyBorder="1" applyAlignment="1">
      <alignment horizontal="right" vertical="center" shrinkToFit="1"/>
    </xf>
    <xf numFmtId="167" fontId="17" fillId="2" borderId="0" xfId="1" applyNumberFormat="1" applyFont="1" applyFill="1" applyAlignment="1">
      <alignment vertical="center" wrapText="1"/>
    </xf>
    <xf numFmtId="3" fontId="16" fillId="2" borderId="3" xfId="8" applyNumberFormat="1" applyFont="1" applyFill="1" applyBorder="1" applyAlignment="1">
      <alignment horizontal="center" vertical="center" wrapText="1"/>
    </xf>
    <xf numFmtId="1" fontId="16" fillId="2" borderId="0" xfId="8" applyNumberFormat="1" applyFont="1" applyFill="1" applyAlignment="1">
      <alignment horizontal="left" vertical="center" wrapText="1"/>
    </xf>
    <xf numFmtId="0" fontId="16" fillId="2" borderId="2" xfId="17" applyFont="1" applyFill="1" applyBorder="1" applyAlignment="1">
      <alignment horizontal="left" vertical="center" wrapText="1" shrinkToFit="1"/>
    </xf>
    <xf numFmtId="166" fontId="16" fillId="2" borderId="15" xfId="3" applyNumberFormat="1" applyFont="1" applyFill="1" applyBorder="1" applyAlignment="1">
      <alignment horizontal="left" vertical="center" wrapText="1"/>
    </xf>
    <xf numFmtId="165" fontId="16" fillId="2" borderId="15" xfId="7" applyNumberFormat="1" applyFont="1" applyFill="1" applyBorder="1" applyAlignment="1">
      <alignment horizontal="center" vertical="center" wrapText="1"/>
    </xf>
    <xf numFmtId="165" fontId="16" fillId="2" borderId="15" xfId="1" applyNumberFormat="1" applyFont="1" applyFill="1" applyBorder="1" applyAlignment="1">
      <alignment horizontal="center" vertical="center" shrinkToFit="1"/>
    </xf>
    <xf numFmtId="165" fontId="16" fillId="2" borderId="15" xfId="1" applyNumberFormat="1" applyFont="1" applyFill="1" applyBorder="1" applyAlignment="1">
      <alignment horizontal="right" vertical="center" shrinkToFit="1"/>
    </xf>
    <xf numFmtId="165" fontId="16" fillId="2" borderId="1" xfId="1" quotePrefix="1" applyNumberFormat="1" applyFont="1" applyFill="1" applyBorder="1" applyAlignment="1">
      <alignment vertical="center" wrapText="1"/>
    </xf>
    <xf numFmtId="1" fontId="16" fillId="2" borderId="0" xfId="8" applyNumberFormat="1" applyFont="1" applyFill="1" applyAlignment="1">
      <alignment horizontal="left" vertical="center" wrapText="1"/>
    </xf>
    <xf numFmtId="1" fontId="13" fillId="2" borderId="0" xfId="8" applyNumberFormat="1" applyFont="1" applyFill="1" applyAlignment="1">
      <alignment horizontal="center" vertical="center" wrapText="1"/>
    </xf>
    <xf numFmtId="0" fontId="14" fillId="2" borderId="0" xfId="17" applyFont="1" applyFill="1" applyAlignment="1">
      <alignment horizontal="center" vertical="center" shrinkToFit="1"/>
    </xf>
    <xf numFmtId="1" fontId="18" fillId="2" borderId="4" xfId="8" applyNumberFormat="1" applyFont="1" applyFill="1" applyBorder="1" applyAlignment="1">
      <alignment horizontal="right" vertical="center"/>
    </xf>
    <xf numFmtId="3" fontId="17" fillId="2" borderId="6" xfId="8" applyNumberFormat="1" applyFont="1" applyFill="1" applyBorder="1" applyAlignment="1">
      <alignment horizontal="center" vertical="center" wrapText="1"/>
    </xf>
    <xf numFmtId="3" fontId="17" fillId="2" borderId="9" xfId="8" applyNumberFormat="1" applyFont="1" applyFill="1" applyBorder="1" applyAlignment="1">
      <alignment horizontal="center" vertical="center" wrapText="1"/>
    </xf>
    <xf numFmtId="3" fontId="17" fillId="2" borderId="14" xfId="8" applyNumberFormat="1" applyFont="1" applyFill="1" applyBorder="1" applyAlignment="1">
      <alignment horizontal="center" vertical="center" wrapText="1"/>
    </xf>
    <xf numFmtId="3" fontId="16" fillId="2" borderId="3" xfId="8" applyNumberFormat="1" applyFont="1" applyFill="1" applyBorder="1" applyAlignment="1">
      <alignment horizontal="center" vertical="center" wrapText="1"/>
    </xf>
    <xf numFmtId="165" fontId="17" fillId="2" borderId="7" xfId="1" applyNumberFormat="1" applyFont="1" applyFill="1" applyBorder="1" applyAlignment="1">
      <alignment horizontal="center" vertical="center" wrapText="1"/>
    </xf>
    <xf numFmtId="165" fontId="17" fillId="2" borderId="8" xfId="1" applyNumberFormat="1" applyFont="1" applyFill="1" applyBorder="1" applyAlignment="1">
      <alignment horizontal="center" vertical="center" wrapText="1"/>
    </xf>
    <xf numFmtId="165" fontId="17" fillId="2" borderId="10" xfId="1" applyNumberFormat="1" applyFont="1" applyFill="1" applyBorder="1" applyAlignment="1">
      <alignment horizontal="center" vertical="center" wrapText="1"/>
    </xf>
    <xf numFmtId="165" fontId="17" fillId="2" borderId="11" xfId="1" applyNumberFormat="1" applyFont="1" applyFill="1" applyBorder="1" applyAlignment="1">
      <alignment horizontal="center" vertical="center" wrapText="1"/>
    </xf>
    <xf numFmtId="165" fontId="17" fillId="2" borderId="12" xfId="1" applyNumberFormat="1" applyFont="1" applyFill="1" applyBorder="1" applyAlignment="1">
      <alignment horizontal="center" vertical="center" wrapText="1"/>
    </xf>
    <xf numFmtId="165" fontId="17" fillId="2" borderId="13" xfId="1" applyNumberFormat="1" applyFont="1" applyFill="1" applyBorder="1" applyAlignment="1">
      <alignment horizontal="center" vertical="center" wrapText="1"/>
    </xf>
    <xf numFmtId="3" fontId="17" fillId="2" borderId="3" xfId="8" applyNumberFormat="1" applyFont="1" applyFill="1" applyBorder="1" applyAlignment="1">
      <alignment horizontal="center" vertical="center" wrapText="1"/>
    </xf>
    <xf numFmtId="165" fontId="17" fillId="2" borderId="3" xfId="1" applyNumberFormat="1" applyFont="1" applyFill="1" applyBorder="1" applyAlignment="1">
      <alignment horizontal="center" vertical="center" wrapText="1"/>
    </xf>
  </cellXfs>
  <cellStyles count="21">
    <cellStyle name="_Ke hoach von can doi ngan sach tinh (BC TV ngay 16.10.2015)" xfId="13"/>
    <cellStyle name="0,0_x000d__x000a_NA_x000d__x000a_" xfId="14"/>
    <cellStyle name="Comma" xfId="1" builtinId="3"/>
    <cellStyle name="Comma 2" xfId="3"/>
    <cellStyle name="Comma 3" xfId="6"/>
    <cellStyle name="Comma 3 2" xfId="7"/>
    <cellStyle name="Comma 4" xfId="12"/>
    <cellStyle name="Comma 4 2" xfId="20"/>
    <cellStyle name="Comma 5" xfId="16"/>
    <cellStyle name="Comma 6" xfId="19"/>
    <cellStyle name="Normal" xfId="0" builtinId="0"/>
    <cellStyle name="Normal 2" xfId="5"/>
    <cellStyle name="Normal 2 2" xfId="10"/>
    <cellStyle name="Normal 2 3" xfId="18"/>
    <cellStyle name="Normal 3" xfId="2"/>
    <cellStyle name="Normal 3 2" xfId="9"/>
    <cellStyle name="Normal 4" xfId="11"/>
    <cellStyle name="Normal 5" xfId="15"/>
    <cellStyle name="Normal 6" xfId="17"/>
    <cellStyle name="Normal_Bieu mau (CV )" xfId="8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12"/>
  <sheetViews>
    <sheetView tabSelected="1" view="pageBreakPreview" topLeftCell="A82" zoomScale="70" zoomScaleNormal="70" zoomScaleSheetLayoutView="70" zoomScalePageLayoutView="70" workbookViewId="0">
      <selection activeCell="Q8" sqref="Q8"/>
    </sheetView>
  </sheetViews>
  <sheetFormatPr defaultColWidth="9.140625" defaultRowHeight="16.5" x14ac:dyDescent="0.2"/>
  <cols>
    <col min="1" max="1" width="5.85546875" style="40" customWidth="1"/>
    <col min="2" max="2" width="5.85546875" style="41" customWidth="1"/>
    <col min="3" max="3" width="73.85546875" style="42" customWidth="1"/>
    <col min="4" max="4" width="15" style="43" hidden="1" customWidth="1"/>
    <col min="5" max="13" width="11" style="43" customWidth="1"/>
    <col min="14" max="17" width="11.7109375" style="44" customWidth="1"/>
    <col min="18" max="18" width="10.7109375" style="3" bestFit="1" customWidth="1"/>
    <col min="19" max="246" width="9.140625" style="3"/>
    <col min="247" max="247" width="7.28515625" style="3" customWidth="1"/>
    <col min="248" max="248" width="62.28515625" style="3" customWidth="1"/>
    <col min="249" max="249" width="7.7109375" style="3" customWidth="1"/>
    <col min="250" max="250" width="15" style="3" customWidth="1"/>
    <col min="251" max="251" width="10.5703125" style="3" customWidth="1"/>
    <col min="252" max="252" width="8.42578125" style="3" customWidth="1"/>
    <col min="253" max="253" width="11.85546875" style="3" customWidth="1"/>
    <col min="254" max="271" width="9.7109375" style="3" customWidth="1"/>
    <col min="272" max="272" width="12.28515625" style="3" customWidth="1"/>
    <col min="273" max="502" width="9.140625" style="3"/>
    <col min="503" max="503" width="7.28515625" style="3" customWidth="1"/>
    <col min="504" max="504" width="62.28515625" style="3" customWidth="1"/>
    <col min="505" max="505" width="7.7109375" style="3" customWidth="1"/>
    <col min="506" max="506" width="15" style="3" customWidth="1"/>
    <col min="507" max="507" width="10.5703125" style="3" customWidth="1"/>
    <col min="508" max="508" width="8.42578125" style="3" customWidth="1"/>
    <col min="509" max="509" width="11.85546875" style="3" customWidth="1"/>
    <col min="510" max="527" width="9.7109375" style="3" customWidth="1"/>
    <col min="528" max="528" width="12.28515625" style="3" customWidth="1"/>
    <col min="529" max="758" width="9.140625" style="3"/>
    <col min="759" max="759" width="7.28515625" style="3" customWidth="1"/>
    <col min="760" max="760" width="62.28515625" style="3" customWidth="1"/>
    <col min="761" max="761" width="7.7109375" style="3" customWidth="1"/>
    <col min="762" max="762" width="15" style="3" customWidth="1"/>
    <col min="763" max="763" width="10.5703125" style="3" customWidth="1"/>
    <col min="764" max="764" width="8.42578125" style="3" customWidth="1"/>
    <col min="765" max="765" width="11.85546875" style="3" customWidth="1"/>
    <col min="766" max="783" width="9.7109375" style="3" customWidth="1"/>
    <col min="784" max="784" width="12.28515625" style="3" customWidth="1"/>
    <col min="785" max="1014" width="9.140625" style="3"/>
    <col min="1015" max="1015" width="7.28515625" style="3" customWidth="1"/>
    <col min="1016" max="1016" width="62.28515625" style="3" customWidth="1"/>
    <col min="1017" max="1017" width="7.7109375" style="3" customWidth="1"/>
    <col min="1018" max="1018" width="15" style="3" customWidth="1"/>
    <col min="1019" max="1019" width="10.5703125" style="3" customWidth="1"/>
    <col min="1020" max="1020" width="8.42578125" style="3" customWidth="1"/>
    <col min="1021" max="1021" width="11.85546875" style="3" customWidth="1"/>
    <col min="1022" max="1039" width="9.7109375" style="3" customWidth="1"/>
    <col min="1040" max="1040" width="12.28515625" style="3" customWidth="1"/>
    <col min="1041" max="1270" width="9.140625" style="3"/>
    <col min="1271" max="1271" width="7.28515625" style="3" customWidth="1"/>
    <col min="1272" max="1272" width="62.28515625" style="3" customWidth="1"/>
    <col min="1273" max="1273" width="7.7109375" style="3" customWidth="1"/>
    <col min="1274" max="1274" width="15" style="3" customWidth="1"/>
    <col min="1275" max="1275" width="10.5703125" style="3" customWidth="1"/>
    <col min="1276" max="1276" width="8.42578125" style="3" customWidth="1"/>
    <col min="1277" max="1277" width="11.85546875" style="3" customWidth="1"/>
    <col min="1278" max="1295" width="9.7109375" style="3" customWidth="1"/>
    <col min="1296" max="1296" width="12.28515625" style="3" customWidth="1"/>
    <col min="1297" max="1526" width="9.140625" style="3"/>
    <col min="1527" max="1527" width="7.28515625" style="3" customWidth="1"/>
    <col min="1528" max="1528" width="62.28515625" style="3" customWidth="1"/>
    <col min="1529" max="1529" width="7.7109375" style="3" customWidth="1"/>
    <col min="1530" max="1530" width="15" style="3" customWidth="1"/>
    <col min="1531" max="1531" width="10.5703125" style="3" customWidth="1"/>
    <col min="1532" max="1532" width="8.42578125" style="3" customWidth="1"/>
    <col min="1533" max="1533" width="11.85546875" style="3" customWidth="1"/>
    <col min="1534" max="1551" width="9.7109375" style="3" customWidth="1"/>
    <col min="1552" max="1552" width="12.28515625" style="3" customWidth="1"/>
    <col min="1553" max="1782" width="9.140625" style="3"/>
    <col min="1783" max="1783" width="7.28515625" style="3" customWidth="1"/>
    <col min="1784" max="1784" width="62.28515625" style="3" customWidth="1"/>
    <col min="1785" max="1785" width="7.7109375" style="3" customWidth="1"/>
    <col min="1786" max="1786" width="15" style="3" customWidth="1"/>
    <col min="1787" max="1787" width="10.5703125" style="3" customWidth="1"/>
    <col min="1788" max="1788" width="8.42578125" style="3" customWidth="1"/>
    <col min="1789" max="1789" width="11.85546875" style="3" customWidth="1"/>
    <col min="1790" max="1807" width="9.7109375" style="3" customWidth="1"/>
    <col min="1808" max="1808" width="12.28515625" style="3" customWidth="1"/>
    <col min="1809" max="2038" width="9.140625" style="3"/>
    <col min="2039" max="2039" width="7.28515625" style="3" customWidth="1"/>
    <col min="2040" max="2040" width="62.28515625" style="3" customWidth="1"/>
    <col min="2041" max="2041" width="7.7109375" style="3" customWidth="1"/>
    <col min="2042" max="2042" width="15" style="3" customWidth="1"/>
    <col min="2043" max="2043" width="10.5703125" style="3" customWidth="1"/>
    <col min="2044" max="2044" width="8.42578125" style="3" customWidth="1"/>
    <col min="2045" max="2045" width="11.85546875" style="3" customWidth="1"/>
    <col min="2046" max="2063" width="9.7109375" style="3" customWidth="1"/>
    <col min="2064" max="2064" width="12.28515625" style="3" customWidth="1"/>
    <col min="2065" max="2294" width="9.140625" style="3"/>
    <col min="2295" max="2295" width="7.28515625" style="3" customWidth="1"/>
    <col min="2296" max="2296" width="62.28515625" style="3" customWidth="1"/>
    <col min="2297" max="2297" width="7.7109375" style="3" customWidth="1"/>
    <col min="2298" max="2298" width="15" style="3" customWidth="1"/>
    <col min="2299" max="2299" width="10.5703125" style="3" customWidth="1"/>
    <col min="2300" max="2300" width="8.42578125" style="3" customWidth="1"/>
    <col min="2301" max="2301" width="11.85546875" style="3" customWidth="1"/>
    <col min="2302" max="2319" width="9.7109375" style="3" customWidth="1"/>
    <col min="2320" max="2320" width="12.28515625" style="3" customWidth="1"/>
    <col min="2321" max="2550" width="9.140625" style="3"/>
    <col min="2551" max="2551" width="7.28515625" style="3" customWidth="1"/>
    <col min="2552" max="2552" width="62.28515625" style="3" customWidth="1"/>
    <col min="2553" max="2553" width="7.7109375" style="3" customWidth="1"/>
    <col min="2554" max="2554" width="15" style="3" customWidth="1"/>
    <col min="2555" max="2555" width="10.5703125" style="3" customWidth="1"/>
    <col min="2556" max="2556" width="8.42578125" style="3" customWidth="1"/>
    <col min="2557" max="2557" width="11.85546875" style="3" customWidth="1"/>
    <col min="2558" max="2575" width="9.7109375" style="3" customWidth="1"/>
    <col min="2576" max="2576" width="12.28515625" style="3" customWidth="1"/>
    <col min="2577" max="2806" width="9.140625" style="3"/>
    <col min="2807" max="2807" width="7.28515625" style="3" customWidth="1"/>
    <col min="2808" max="2808" width="62.28515625" style="3" customWidth="1"/>
    <col min="2809" max="2809" width="7.7109375" style="3" customWidth="1"/>
    <col min="2810" max="2810" width="15" style="3" customWidth="1"/>
    <col min="2811" max="2811" width="10.5703125" style="3" customWidth="1"/>
    <col min="2812" max="2812" width="8.42578125" style="3" customWidth="1"/>
    <col min="2813" max="2813" width="11.85546875" style="3" customWidth="1"/>
    <col min="2814" max="2831" width="9.7109375" style="3" customWidth="1"/>
    <col min="2832" max="2832" width="12.28515625" style="3" customWidth="1"/>
    <col min="2833" max="3062" width="9.140625" style="3"/>
    <col min="3063" max="3063" width="7.28515625" style="3" customWidth="1"/>
    <col min="3064" max="3064" width="62.28515625" style="3" customWidth="1"/>
    <col min="3065" max="3065" width="7.7109375" style="3" customWidth="1"/>
    <col min="3066" max="3066" width="15" style="3" customWidth="1"/>
    <col min="3067" max="3067" width="10.5703125" style="3" customWidth="1"/>
    <col min="3068" max="3068" width="8.42578125" style="3" customWidth="1"/>
    <col min="3069" max="3069" width="11.85546875" style="3" customWidth="1"/>
    <col min="3070" max="3087" width="9.7109375" style="3" customWidth="1"/>
    <col min="3088" max="3088" width="12.28515625" style="3" customWidth="1"/>
    <col min="3089" max="3318" width="9.140625" style="3"/>
    <col min="3319" max="3319" width="7.28515625" style="3" customWidth="1"/>
    <col min="3320" max="3320" width="62.28515625" style="3" customWidth="1"/>
    <col min="3321" max="3321" width="7.7109375" style="3" customWidth="1"/>
    <col min="3322" max="3322" width="15" style="3" customWidth="1"/>
    <col min="3323" max="3323" width="10.5703125" style="3" customWidth="1"/>
    <col min="3324" max="3324" width="8.42578125" style="3" customWidth="1"/>
    <col min="3325" max="3325" width="11.85546875" style="3" customWidth="1"/>
    <col min="3326" max="3343" width="9.7109375" style="3" customWidth="1"/>
    <col min="3344" max="3344" width="12.28515625" style="3" customWidth="1"/>
    <col min="3345" max="3574" width="9.140625" style="3"/>
    <col min="3575" max="3575" width="7.28515625" style="3" customWidth="1"/>
    <col min="3576" max="3576" width="62.28515625" style="3" customWidth="1"/>
    <col min="3577" max="3577" width="7.7109375" style="3" customWidth="1"/>
    <col min="3578" max="3578" width="15" style="3" customWidth="1"/>
    <col min="3579" max="3579" width="10.5703125" style="3" customWidth="1"/>
    <col min="3580" max="3580" width="8.42578125" style="3" customWidth="1"/>
    <col min="3581" max="3581" width="11.85546875" style="3" customWidth="1"/>
    <col min="3582" max="3599" width="9.7109375" style="3" customWidth="1"/>
    <col min="3600" max="3600" width="12.28515625" style="3" customWidth="1"/>
    <col min="3601" max="3830" width="9.140625" style="3"/>
    <col min="3831" max="3831" width="7.28515625" style="3" customWidth="1"/>
    <col min="3832" max="3832" width="62.28515625" style="3" customWidth="1"/>
    <col min="3833" max="3833" width="7.7109375" style="3" customWidth="1"/>
    <col min="3834" max="3834" width="15" style="3" customWidth="1"/>
    <col min="3835" max="3835" width="10.5703125" style="3" customWidth="1"/>
    <col min="3836" max="3836" width="8.42578125" style="3" customWidth="1"/>
    <col min="3837" max="3837" width="11.85546875" style="3" customWidth="1"/>
    <col min="3838" max="3855" width="9.7109375" style="3" customWidth="1"/>
    <col min="3856" max="3856" width="12.28515625" style="3" customWidth="1"/>
    <col min="3857" max="4086" width="9.140625" style="3"/>
    <col min="4087" max="4087" width="7.28515625" style="3" customWidth="1"/>
    <col min="4088" max="4088" width="62.28515625" style="3" customWidth="1"/>
    <col min="4089" max="4089" width="7.7109375" style="3" customWidth="1"/>
    <col min="4090" max="4090" width="15" style="3" customWidth="1"/>
    <col min="4091" max="4091" width="10.5703125" style="3" customWidth="1"/>
    <col min="4092" max="4092" width="8.42578125" style="3" customWidth="1"/>
    <col min="4093" max="4093" width="11.85546875" style="3" customWidth="1"/>
    <col min="4094" max="4111" width="9.7109375" style="3" customWidth="1"/>
    <col min="4112" max="4112" width="12.28515625" style="3" customWidth="1"/>
    <col min="4113" max="4342" width="9.140625" style="3"/>
    <col min="4343" max="4343" width="7.28515625" style="3" customWidth="1"/>
    <col min="4344" max="4344" width="62.28515625" style="3" customWidth="1"/>
    <col min="4345" max="4345" width="7.7109375" style="3" customWidth="1"/>
    <col min="4346" max="4346" width="15" style="3" customWidth="1"/>
    <col min="4347" max="4347" width="10.5703125" style="3" customWidth="1"/>
    <col min="4348" max="4348" width="8.42578125" style="3" customWidth="1"/>
    <col min="4349" max="4349" width="11.85546875" style="3" customWidth="1"/>
    <col min="4350" max="4367" width="9.7109375" style="3" customWidth="1"/>
    <col min="4368" max="4368" width="12.28515625" style="3" customWidth="1"/>
    <col min="4369" max="4598" width="9.140625" style="3"/>
    <col min="4599" max="4599" width="7.28515625" style="3" customWidth="1"/>
    <col min="4600" max="4600" width="62.28515625" style="3" customWidth="1"/>
    <col min="4601" max="4601" width="7.7109375" style="3" customWidth="1"/>
    <col min="4602" max="4602" width="15" style="3" customWidth="1"/>
    <col min="4603" max="4603" width="10.5703125" style="3" customWidth="1"/>
    <col min="4604" max="4604" width="8.42578125" style="3" customWidth="1"/>
    <col min="4605" max="4605" width="11.85546875" style="3" customWidth="1"/>
    <col min="4606" max="4623" width="9.7109375" style="3" customWidth="1"/>
    <col min="4624" max="4624" width="12.28515625" style="3" customWidth="1"/>
    <col min="4625" max="4854" width="9.140625" style="3"/>
    <col min="4855" max="4855" width="7.28515625" style="3" customWidth="1"/>
    <col min="4856" max="4856" width="62.28515625" style="3" customWidth="1"/>
    <col min="4857" max="4857" width="7.7109375" style="3" customWidth="1"/>
    <col min="4858" max="4858" width="15" style="3" customWidth="1"/>
    <col min="4859" max="4859" width="10.5703125" style="3" customWidth="1"/>
    <col min="4860" max="4860" width="8.42578125" style="3" customWidth="1"/>
    <col min="4861" max="4861" width="11.85546875" style="3" customWidth="1"/>
    <col min="4862" max="4879" width="9.7109375" style="3" customWidth="1"/>
    <col min="4880" max="4880" width="12.28515625" style="3" customWidth="1"/>
    <col min="4881" max="5110" width="9.140625" style="3"/>
    <col min="5111" max="5111" width="7.28515625" style="3" customWidth="1"/>
    <col min="5112" max="5112" width="62.28515625" style="3" customWidth="1"/>
    <col min="5113" max="5113" width="7.7109375" style="3" customWidth="1"/>
    <col min="5114" max="5114" width="15" style="3" customWidth="1"/>
    <col min="5115" max="5115" width="10.5703125" style="3" customWidth="1"/>
    <col min="5116" max="5116" width="8.42578125" style="3" customWidth="1"/>
    <col min="5117" max="5117" width="11.85546875" style="3" customWidth="1"/>
    <col min="5118" max="5135" width="9.7109375" style="3" customWidth="1"/>
    <col min="5136" max="5136" width="12.28515625" style="3" customWidth="1"/>
    <col min="5137" max="5366" width="9.140625" style="3"/>
    <col min="5367" max="5367" width="7.28515625" style="3" customWidth="1"/>
    <col min="5368" max="5368" width="62.28515625" style="3" customWidth="1"/>
    <col min="5369" max="5369" width="7.7109375" style="3" customWidth="1"/>
    <col min="5370" max="5370" width="15" style="3" customWidth="1"/>
    <col min="5371" max="5371" width="10.5703125" style="3" customWidth="1"/>
    <col min="5372" max="5372" width="8.42578125" style="3" customWidth="1"/>
    <col min="5373" max="5373" width="11.85546875" style="3" customWidth="1"/>
    <col min="5374" max="5391" width="9.7109375" style="3" customWidth="1"/>
    <col min="5392" max="5392" width="12.28515625" style="3" customWidth="1"/>
    <col min="5393" max="5622" width="9.140625" style="3"/>
    <col min="5623" max="5623" width="7.28515625" style="3" customWidth="1"/>
    <col min="5624" max="5624" width="62.28515625" style="3" customWidth="1"/>
    <col min="5625" max="5625" width="7.7109375" style="3" customWidth="1"/>
    <col min="5626" max="5626" width="15" style="3" customWidth="1"/>
    <col min="5627" max="5627" width="10.5703125" style="3" customWidth="1"/>
    <col min="5628" max="5628" width="8.42578125" style="3" customWidth="1"/>
    <col min="5629" max="5629" width="11.85546875" style="3" customWidth="1"/>
    <col min="5630" max="5647" width="9.7109375" style="3" customWidth="1"/>
    <col min="5648" max="5648" width="12.28515625" style="3" customWidth="1"/>
    <col min="5649" max="5878" width="9.140625" style="3"/>
    <col min="5879" max="5879" width="7.28515625" style="3" customWidth="1"/>
    <col min="5880" max="5880" width="62.28515625" style="3" customWidth="1"/>
    <col min="5881" max="5881" width="7.7109375" style="3" customWidth="1"/>
    <col min="5882" max="5882" width="15" style="3" customWidth="1"/>
    <col min="5883" max="5883" width="10.5703125" style="3" customWidth="1"/>
    <col min="5884" max="5884" width="8.42578125" style="3" customWidth="1"/>
    <col min="5885" max="5885" width="11.85546875" style="3" customWidth="1"/>
    <col min="5886" max="5903" width="9.7109375" style="3" customWidth="1"/>
    <col min="5904" max="5904" width="12.28515625" style="3" customWidth="1"/>
    <col min="5905" max="6134" width="9.140625" style="3"/>
    <col min="6135" max="6135" width="7.28515625" style="3" customWidth="1"/>
    <col min="6136" max="6136" width="62.28515625" style="3" customWidth="1"/>
    <col min="6137" max="6137" width="7.7109375" style="3" customWidth="1"/>
    <col min="6138" max="6138" width="15" style="3" customWidth="1"/>
    <col min="6139" max="6139" width="10.5703125" style="3" customWidth="1"/>
    <col min="6140" max="6140" width="8.42578125" style="3" customWidth="1"/>
    <col min="6141" max="6141" width="11.85546875" style="3" customWidth="1"/>
    <col min="6142" max="6159" width="9.7109375" style="3" customWidth="1"/>
    <col min="6160" max="6160" width="12.28515625" style="3" customWidth="1"/>
    <col min="6161" max="6390" width="9.140625" style="3"/>
    <col min="6391" max="6391" width="7.28515625" style="3" customWidth="1"/>
    <col min="6392" max="6392" width="62.28515625" style="3" customWidth="1"/>
    <col min="6393" max="6393" width="7.7109375" style="3" customWidth="1"/>
    <col min="6394" max="6394" width="15" style="3" customWidth="1"/>
    <col min="6395" max="6395" width="10.5703125" style="3" customWidth="1"/>
    <col min="6396" max="6396" width="8.42578125" style="3" customWidth="1"/>
    <col min="6397" max="6397" width="11.85546875" style="3" customWidth="1"/>
    <col min="6398" max="6415" width="9.7109375" style="3" customWidth="1"/>
    <col min="6416" max="6416" width="12.28515625" style="3" customWidth="1"/>
    <col min="6417" max="6646" width="9.140625" style="3"/>
    <col min="6647" max="6647" width="7.28515625" style="3" customWidth="1"/>
    <col min="6648" max="6648" width="62.28515625" style="3" customWidth="1"/>
    <col min="6649" max="6649" width="7.7109375" style="3" customWidth="1"/>
    <col min="6650" max="6650" width="15" style="3" customWidth="1"/>
    <col min="6651" max="6651" width="10.5703125" style="3" customWidth="1"/>
    <col min="6652" max="6652" width="8.42578125" style="3" customWidth="1"/>
    <col min="6653" max="6653" width="11.85546875" style="3" customWidth="1"/>
    <col min="6654" max="6671" width="9.7109375" style="3" customWidth="1"/>
    <col min="6672" max="6672" width="12.28515625" style="3" customWidth="1"/>
    <col min="6673" max="6902" width="9.140625" style="3"/>
    <col min="6903" max="6903" width="7.28515625" style="3" customWidth="1"/>
    <col min="6904" max="6904" width="62.28515625" style="3" customWidth="1"/>
    <col min="6905" max="6905" width="7.7109375" style="3" customWidth="1"/>
    <col min="6906" max="6906" width="15" style="3" customWidth="1"/>
    <col min="6907" max="6907" width="10.5703125" style="3" customWidth="1"/>
    <col min="6908" max="6908" width="8.42578125" style="3" customWidth="1"/>
    <col min="6909" max="6909" width="11.85546875" style="3" customWidth="1"/>
    <col min="6910" max="6927" width="9.7109375" style="3" customWidth="1"/>
    <col min="6928" max="6928" width="12.28515625" style="3" customWidth="1"/>
    <col min="6929" max="7158" width="9.140625" style="3"/>
    <col min="7159" max="7159" width="7.28515625" style="3" customWidth="1"/>
    <col min="7160" max="7160" width="62.28515625" style="3" customWidth="1"/>
    <col min="7161" max="7161" width="7.7109375" style="3" customWidth="1"/>
    <col min="7162" max="7162" width="15" style="3" customWidth="1"/>
    <col min="7163" max="7163" width="10.5703125" style="3" customWidth="1"/>
    <col min="7164" max="7164" width="8.42578125" style="3" customWidth="1"/>
    <col min="7165" max="7165" width="11.85546875" style="3" customWidth="1"/>
    <col min="7166" max="7183" width="9.7109375" style="3" customWidth="1"/>
    <col min="7184" max="7184" width="12.28515625" style="3" customWidth="1"/>
    <col min="7185" max="7414" width="9.140625" style="3"/>
    <col min="7415" max="7415" width="7.28515625" style="3" customWidth="1"/>
    <col min="7416" max="7416" width="62.28515625" style="3" customWidth="1"/>
    <col min="7417" max="7417" width="7.7109375" style="3" customWidth="1"/>
    <col min="7418" max="7418" width="15" style="3" customWidth="1"/>
    <col min="7419" max="7419" width="10.5703125" style="3" customWidth="1"/>
    <col min="7420" max="7420" width="8.42578125" style="3" customWidth="1"/>
    <col min="7421" max="7421" width="11.85546875" style="3" customWidth="1"/>
    <col min="7422" max="7439" width="9.7109375" style="3" customWidth="1"/>
    <col min="7440" max="7440" width="12.28515625" style="3" customWidth="1"/>
    <col min="7441" max="7670" width="9.140625" style="3"/>
    <col min="7671" max="7671" width="7.28515625" style="3" customWidth="1"/>
    <col min="7672" max="7672" width="62.28515625" style="3" customWidth="1"/>
    <col min="7673" max="7673" width="7.7109375" style="3" customWidth="1"/>
    <col min="7674" max="7674" width="15" style="3" customWidth="1"/>
    <col min="7675" max="7675" width="10.5703125" style="3" customWidth="1"/>
    <col min="7676" max="7676" width="8.42578125" style="3" customWidth="1"/>
    <col min="7677" max="7677" width="11.85546875" style="3" customWidth="1"/>
    <col min="7678" max="7695" width="9.7109375" style="3" customWidth="1"/>
    <col min="7696" max="7696" width="12.28515625" style="3" customWidth="1"/>
    <col min="7697" max="7926" width="9.140625" style="3"/>
    <col min="7927" max="7927" width="7.28515625" style="3" customWidth="1"/>
    <col min="7928" max="7928" width="62.28515625" style="3" customWidth="1"/>
    <col min="7929" max="7929" width="7.7109375" style="3" customWidth="1"/>
    <col min="7930" max="7930" width="15" style="3" customWidth="1"/>
    <col min="7931" max="7931" width="10.5703125" style="3" customWidth="1"/>
    <col min="7932" max="7932" width="8.42578125" style="3" customWidth="1"/>
    <col min="7933" max="7933" width="11.85546875" style="3" customWidth="1"/>
    <col min="7934" max="7951" width="9.7109375" style="3" customWidth="1"/>
    <col min="7952" max="7952" width="12.28515625" style="3" customWidth="1"/>
    <col min="7953" max="8182" width="9.140625" style="3"/>
    <col min="8183" max="8183" width="7.28515625" style="3" customWidth="1"/>
    <col min="8184" max="8184" width="62.28515625" style="3" customWidth="1"/>
    <col min="8185" max="8185" width="7.7109375" style="3" customWidth="1"/>
    <col min="8186" max="8186" width="15" style="3" customWidth="1"/>
    <col min="8187" max="8187" width="10.5703125" style="3" customWidth="1"/>
    <col min="8188" max="8188" width="8.42578125" style="3" customWidth="1"/>
    <col min="8189" max="8189" width="11.85546875" style="3" customWidth="1"/>
    <col min="8190" max="8207" width="9.7109375" style="3" customWidth="1"/>
    <col min="8208" max="8208" width="12.28515625" style="3" customWidth="1"/>
    <col min="8209" max="8438" width="9.140625" style="3"/>
    <col min="8439" max="8439" width="7.28515625" style="3" customWidth="1"/>
    <col min="8440" max="8440" width="62.28515625" style="3" customWidth="1"/>
    <col min="8441" max="8441" width="7.7109375" style="3" customWidth="1"/>
    <col min="8442" max="8442" width="15" style="3" customWidth="1"/>
    <col min="8443" max="8443" width="10.5703125" style="3" customWidth="1"/>
    <col min="8444" max="8444" width="8.42578125" style="3" customWidth="1"/>
    <col min="8445" max="8445" width="11.85546875" style="3" customWidth="1"/>
    <col min="8446" max="8463" width="9.7109375" style="3" customWidth="1"/>
    <col min="8464" max="8464" width="12.28515625" style="3" customWidth="1"/>
    <col min="8465" max="8694" width="9.140625" style="3"/>
    <col min="8695" max="8695" width="7.28515625" style="3" customWidth="1"/>
    <col min="8696" max="8696" width="62.28515625" style="3" customWidth="1"/>
    <col min="8697" max="8697" width="7.7109375" style="3" customWidth="1"/>
    <col min="8698" max="8698" width="15" style="3" customWidth="1"/>
    <col min="8699" max="8699" width="10.5703125" style="3" customWidth="1"/>
    <col min="8700" max="8700" width="8.42578125" style="3" customWidth="1"/>
    <col min="8701" max="8701" width="11.85546875" style="3" customWidth="1"/>
    <col min="8702" max="8719" width="9.7109375" style="3" customWidth="1"/>
    <col min="8720" max="8720" width="12.28515625" style="3" customWidth="1"/>
    <col min="8721" max="8950" width="9.140625" style="3"/>
    <col min="8951" max="8951" width="7.28515625" style="3" customWidth="1"/>
    <col min="8952" max="8952" width="62.28515625" style="3" customWidth="1"/>
    <col min="8953" max="8953" width="7.7109375" style="3" customWidth="1"/>
    <col min="8954" max="8954" width="15" style="3" customWidth="1"/>
    <col min="8955" max="8955" width="10.5703125" style="3" customWidth="1"/>
    <col min="8956" max="8956" width="8.42578125" style="3" customWidth="1"/>
    <col min="8957" max="8957" width="11.85546875" style="3" customWidth="1"/>
    <col min="8958" max="8975" width="9.7109375" style="3" customWidth="1"/>
    <col min="8976" max="8976" width="12.28515625" style="3" customWidth="1"/>
    <col min="8977" max="9206" width="9.140625" style="3"/>
    <col min="9207" max="9207" width="7.28515625" style="3" customWidth="1"/>
    <col min="9208" max="9208" width="62.28515625" style="3" customWidth="1"/>
    <col min="9209" max="9209" width="7.7109375" style="3" customWidth="1"/>
    <col min="9210" max="9210" width="15" style="3" customWidth="1"/>
    <col min="9211" max="9211" width="10.5703125" style="3" customWidth="1"/>
    <col min="9212" max="9212" width="8.42578125" style="3" customWidth="1"/>
    <col min="9213" max="9213" width="11.85546875" style="3" customWidth="1"/>
    <col min="9214" max="9231" width="9.7109375" style="3" customWidth="1"/>
    <col min="9232" max="9232" width="12.28515625" style="3" customWidth="1"/>
    <col min="9233" max="9462" width="9.140625" style="3"/>
    <col min="9463" max="9463" width="7.28515625" style="3" customWidth="1"/>
    <col min="9464" max="9464" width="62.28515625" style="3" customWidth="1"/>
    <col min="9465" max="9465" width="7.7109375" style="3" customWidth="1"/>
    <col min="9466" max="9466" width="15" style="3" customWidth="1"/>
    <col min="9467" max="9467" width="10.5703125" style="3" customWidth="1"/>
    <col min="9468" max="9468" width="8.42578125" style="3" customWidth="1"/>
    <col min="9469" max="9469" width="11.85546875" style="3" customWidth="1"/>
    <col min="9470" max="9487" width="9.7109375" style="3" customWidth="1"/>
    <col min="9488" max="9488" width="12.28515625" style="3" customWidth="1"/>
    <col min="9489" max="9718" width="9.140625" style="3"/>
    <col min="9719" max="9719" width="7.28515625" style="3" customWidth="1"/>
    <col min="9720" max="9720" width="62.28515625" style="3" customWidth="1"/>
    <col min="9721" max="9721" width="7.7109375" style="3" customWidth="1"/>
    <col min="9722" max="9722" width="15" style="3" customWidth="1"/>
    <col min="9723" max="9723" width="10.5703125" style="3" customWidth="1"/>
    <col min="9724" max="9724" width="8.42578125" style="3" customWidth="1"/>
    <col min="9725" max="9725" width="11.85546875" style="3" customWidth="1"/>
    <col min="9726" max="9743" width="9.7109375" style="3" customWidth="1"/>
    <col min="9744" max="9744" width="12.28515625" style="3" customWidth="1"/>
    <col min="9745" max="9974" width="9.140625" style="3"/>
    <col min="9975" max="9975" width="7.28515625" style="3" customWidth="1"/>
    <col min="9976" max="9976" width="62.28515625" style="3" customWidth="1"/>
    <col min="9977" max="9977" width="7.7109375" style="3" customWidth="1"/>
    <col min="9978" max="9978" width="15" style="3" customWidth="1"/>
    <col min="9979" max="9979" width="10.5703125" style="3" customWidth="1"/>
    <col min="9980" max="9980" width="8.42578125" style="3" customWidth="1"/>
    <col min="9981" max="9981" width="11.85546875" style="3" customWidth="1"/>
    <col min="9982" max="9999" width="9.7109375" style="3" customWidth="1"/>
    <col min="10000" max="10000" width="12.28515625" style="3" customWidth="1"/>
    <col min="10001" max="10230" width="9.140625" style="3"/>
    <col min="10231" max="10231" width="7.28515625" style="3" customWidth="1"/>
    <col min="10232" max="10232" width="62.28515625" style="3" customWidth="1"/>
    <col min="10233" max="10233" width="7.7109375" style="3" customWidth="1"/>
    <col min="10234" max="10234" width="15" style="3" customWidth="1"/>
    <col min="10235" max="10235" width="10.5703125" style="3" customWidth="1"/>
    <col min="10236" max="10236" width="8.42578125" style="3" customWidth="1"/>
    <col min="10237" max="10237" width="11.85546875" style="3" customWidth="1"/>
    <col min="10238" max="10255" width="9.7109375" style="3" customWidth="1"/>
    <col min="10256" max="10256" width="12.28515625" style="3" customWidth="1"/>
    <col min="10257" max="10486" width="9.140625" style="3"/>
    <col min="10487" max="10487" width="7.28515625" style="3" customWidth="1"/>
    <col min="10488" max="10488" width="62.28515625" style="3" customWidth="1"/>
    <col min="10489" max="10489" width="7.7109375" style="3" customWidth="1"/>
    <col min="10490" max="10490" width="15" style="3" customWidth="1"/>
    <col min="10491" max="10491" width="10.5703125" style="3" customWidth="1"/>
    <col min="10492" max="10492" width="8.42578125" style="3" customWidth="1"/>
    <col min="10493" max="10493" width="11.85546875" style="3" customWidth="1"/>
    <col min="10494" max="10511" width="9.7109375" style="3" customWidth="1"/>
    <col min="10512" max="10512" width="12.28515625" style="3" customWidth="1"/>
    <col min="10513" max="10742" width="9.140625" style="3"/>
    <col min="10743" max="10743" width="7.28515625" style="3" customWidth="1"/>
    <col min="10744" max="10744" width="62.28515625" style="3" customWidth="1"/>
    <col min="10745" max="10745" width="7.7109375" style="3" customWidth="1"/>
    <col min="10746" max="10746" width="15" style="3" customWidth="1"/>
    <col min="10747" max="10747" width="10.5703125" style="3" customWidth="1"/>
    <col min="10748" max="10748" width="8.42578125" style="3" customWidth="1"/>
    <col min="10749" max="10749" width="11.85546875" style="3" customWidth="1"/>
    <col min="10750" max="10767" width="9.7109375" style="3" customWidth="1"/>
    <col min="10768" max="10768" width="12.28515625" style="3" customWidth="1"/>
    <col min="10769" max="10998" width="9.140625" style="3"/>
    <col min="10999" max="10999" width="7.28515625" style="3" customWidth="1"/>
    <col min="11000" max="11000" width="62.28515625" style="3" customWidth="1"/>
    <col min="11001" max="11001" width="7.7109375" style="3" customWidth="1"/>
    <col min="11002" max="11002" width="15" style="3" customWidth="1"/>
    <col min="11003" max="11003" width="10.5703125" style="3" customWidth="1"/>
    <col min="11004" max="11004" width="8.42578125" style="3" customWidth="1"/>
    <col min="11005" max="11005" width="11.85546875" style="3" customWidth="1"/>
    <col min="11006" max="11023" width="9.7109375" style="3" customWidth="1"/>
    <col min="11024" max="11024" width="12.28515625" style="3" customWidth="1"/>
    <col min="11025" max="11254" width="9.140625" style="3"/>
    <col min="11255" max="11255" width="7.28515625" style="3" customWidth="1"/>
    <col min="11256" max="11256" width="62.28515625" style="3" customWidth="1"/>
    <col min="11257" max="11257" width="7.7109375" style="3" customWidth="1"/>
    <col min="11258" max="11258" width="15" style="3" customWidth="1"/>
    <col min="11259" max="11259" width="10.5703125" style="3" customWidth="1"/>
    <col min="11260" max="11260" width="8.42578125" style="3" customWidth="1"/>
    <col min="11261" max="11261" width="11.85546875" style="3" customWidth="1"/>
    <col min="11262" max="11279" width="9.7109375" style="3" customWidth="1"/>
    <col min="11280" max="11280" width="12.28515625" style="3" customWidth="1"/>
    <col min="11281" max="11510" width="9.140625" style="3"/>
    <col min="11511" max="11511" width="7.28515625" style="3" customWidth="1"/>
    <col min="11512" max="11512" width="62.28515625" style="3" customWidth="1"/>
    <col min="11513" max="11513" width="7.7109375" style="3" customWidth="1"/>
    <col min="11514" max="11514" width="15" style="3" customWidth="1"/>
    <col min="11515" max="11515" width="10.5703125" style="3" customWidth="1"/>
    <col min="11516" max="11516" width="8.42578125" style="3" customWidth="1"/>
    <col min="11517" max="11517" width="11.85546875" style="3" customWidth="1"/>
    <col min="11518" max="11535" width="9.7109375" style="3" customWidth="1"/>
    <col min="11536" max="11536" width="12.28515625" style="3" customWidth="1"/>
    <col min="11537" max="11766" width="9.140625" style="3"/>
    <col min="11767" max="11767" width="7.28515625" style="3" customWidth="1"/>
    <col min="11768" max="11768" width="62.28515625" style="3" customWidth="1"/>
    <col min="11769" max="11769" width="7.7109375" style="3" customWidth="1"/>
    <col min="11770" max="11770" width="15" style="3" customWidth="1"/>
    <col min="11771" max="11771" width="10.5703125" style="3" customWidth="1"/>
    <col min="11772" max="11772" width="8.42578125" style="3" customWidth="1"/>
    <col min="11773" max="11773" width="11.85546875" style="3" customWidth="1"/>
    <col min="11774" max="11791" width="9.7109375" style="3" customWidth="1"/>
    <col min="11792" max="11792" width="12.28515625" style="3" customWidth="1"/>
    <col min="11793" max="12022" width="9.140625" style="3"/>
    <col min="12023" max="12023" width="7.28515625" style="3" customWidth="1"/>
    <col min="12024" max="12024" width="62.28515625" style="3" customWidth="1"/>
    <col min="12025" max="12025" width="7.7109375" style="3" customWidth="1"/>
    <col min="12026" max="12026" width="15" style="3" customWidth="1"/>
    <col min="12027" max="12027" width="10.5703125" style="3" customWidth="1"/>
    <col min="12028" max="12028" width="8.42578125" style="3" customWidth="1"/>
    <col min="12029" max="12029" width="11.85546875" style="3" customWidth="1"/>
    <col min="12030" max="12047" width="9.7109375" style="3" customWidth="1"/>
    <col min="12048" max="12048" width="12.28515625" style="3" customWidth="1"/>
    <col min="12049" max="12278" width="9.140625" style="3"/>
    <col min="12279" max="12279" width="7.28515625" style="3" customWidth="1"/>
    <col min="12280" max="12280" width="62.28515625" style="3" customWidth="1"/>
    <col min="12281" max="12281" width="7.7109375" style="3" customWidth="1"/>
    <col min="12282" max="12282" width="15" style="3" customWidth="1"/>
    <col min="12283" max="12283" width="10.5703125" style="3" customWidth="1"/>
    <col min="12284" max="12284" width="8.42578125" style="3" customWidth="1"/>
    <col min="12285" max="12285" width="11.85546875" style="3" customWidth="1"/>
    <col min="12286" max="12303" width="9.7109375" style="3" customWidth="1"/>
    <col min="12304" max="12304" width="12.28515625" style="3" customWidth="1"/>
    <col min="12305" max="12534" width="9.140625" style="3"/>
    <col min="12535" max="12535" width="7.28515625" style="3" customWidth="1"/>
    <col min="12536" max="12536" width="62.28515625" style="3" customWidth="1"/>
    <col min="12537" max="12537" width="7.7109375" style="3" customWidth="1"/>
    <col min="12538" max="12538" width="15" style="3" customWidth="1"/>
    <col min="12539" max="12539" width="10.5703125" style="3" customWidth="1"/>
    <col min="12540" max="12540" width="8.42578125" style="3" customWidth="1"/>
    <col min="12541" max="12541" width="11.85546875" style="3" customWidth="1"/>
    <col min="12542" max="12559" width="9.7109375" style="3" customWidth="1"/>
    <col min="12560" max="12560" width="12.28515625" style="3" customWidth="1"/>
    <col min="12561" max="12790" width="9.140625" style="3"/>
    <col min="12791" max="12791" width="7.28515625" style="3" customWidth="1"/>
    <col min="12792" max="12792" width="62.28515625" style="3" customWidth="1"/>
    <col min="12793" max="12793" width="7.7109375" style="3" customWidth="1"/>
    <col min="12794" max="12794" width="15" style="3" customWidth="1"/>
    <col min="12795" max="12795" width="10.5703125" style="3" customWidth="1"/>
    <col min="12796" max="12796" width="8.42578125" style="3" customWidth="1"/>
    <col min="12797" max="12797" width="11.85546875" style="3" customWidth="1"/>
    <col min="12798" max="12815" width="9.7109375" style="3" customWidth="1"/>
    <col min="12816" max="12816" width="12.28515625" style="3" customWidth="1"/>
    <col min="12817" max="13046" width="9.140625" style="3"/>
    <col min="13047" max="13047" width="7.28515625" style="3" customWidth="1"/>
    <col min="13048" max="13048" width="62.28515625" style="3" customWidth="1"/>
    <col min="13049" max="13049" width="7.7109375" style="3" customWidth="1"/>
    <col min="13050" max="13050" width="15" style="3" customWidth="1"/>
    <col min="13051" max="13051" width="10.5703125" style="3" customWidth="1"/>
    <col min="13052" max="13052" width="8.42578125" style="3" customWidth="1"/>
    <col min="13053" max="13053" width="11.85546875" style="3" customWidth="1"/>
    <col min="13054" max="13071" width="9.7109375" style="3" customWidth="1"/>
    <col min="13072" max="13072" width="12.28515625" style="3" customWidth="1"/>
    <col min="13073" max="13302" width="9.140625" style="3"/>
    <col min="13303" max="13303" width="7.28515625" style="3" customWidth="1"/>
    <col min="13304" max="13304" width="62.28515625" style="3" customWidth="1"/>
    <col min="13305" max="13305" width="7.7109375" style="3" customWidth="1"/>
    <col min="13306" max="13306" width="15" style="3" customWidth="1"/>
    <col min="13307" max="13307" width="10.5703125" style="3" customWidth="1"/>
    <col min="13308" max="13308" width="8.42578125" style="3" customWidth="1"/>
    <col min="13309" max="13309" width="11.85546875" style="3" customWidth="1"/>
    <col min="13310" max="13327" width="9.7109375" style="3" customWidth="1"/>
    <col min="13328" max="13328" width="12.28515625" style="3" customWidth="1"/>
    <col min="13329" max="13558" width="9.140625" style="3"/>
    <col min="13559" max="13559" width="7.28515625" style="3" customWidth="1"/>
    <col min="13560" max="13560" width="62.28515625" style="3" customWidth="1"/>
    <col min="13561" max="13561" width="7.7109375" style="3" customWidth="1"/>
    <col min="13562" max="13562" width="15" style="3" customWidth="1"/>
    <col min="13563" max="13563" width="10.5703125" style="3" customWidth="1"/>
    <col min="13564" max="13564" width="8.42578125" style="3" customWidth="1"/>
    <col min="13565" max="13565" width="11.85546875" style="3" customWidth="1"/>
    <col min="13566" max="13583" width="9.7109375" style="3" customWidth="1"/>
    <col min="13584" max="13584" width="12.28515625" style="3" customWidth="1"/>
    <col min="13585" max="13814" width="9.140625" style="3"/>
    <col min="13815" max="13815" width="7.28515625" style="3" customWidth="1"/>
    <col min="13816" max="13816" width="62.28515625" style="3" customWidth="1"/>
    <col min="13817" max="13817" width="7.7109375" style="3" customWidth="1"/>
    <col min="13818" max="13818" width="15" style="3" customWidth="1"/>
    <col min="13819" max="13819" width="10.5703125" style="3" customWidth="1"/>
    <col min="13820" max="13820" width="8.42578125" style="3" customWidth="1"/>
    <col min="13821" max="13821" width="11.85546875" style="3" customWidth="1"/>
    <col min="13822" max="13839" width="9.7109375" style="3" customWidth="1"/>
    <col min="13840" max="13840" width="12.28515625" style="3" customWidth="1"/>
    <col min="13841" max="14070" width="9.140625" style="3"/>
    <col min="14071" max="14071" width="7.28515625" style="3" customWidth="1"/>
    <col min="14072" max="14072" width="62.28515625" style="3" customWidth="1"/>
    <col min="14073" max="14073" width="7.7109375" style="3" customWidth="1"/>
    <col min="14074" max="14074" width="15" style="3" customWidth="1"/>
    <col min="14075" max="14075" width="10.5703125" style="3" customWidth="1"/>
    <col min="14076" max="14076" width="8.42578125" style="3" customWidth="1"/>
    <col min="14077" max="14077" width="11.85546875" style="3" customWidth="1"/>
    <col min="14078" max="14095" width="9.7109375" style="3" customWidth="1"/>
    <col min="14096" max="14096" width="12.28515625" style="3" customWidth="1"/>
    <col min="14097" max="14326" width="9.140625" style="3"/>
    <col min="14327" max="14327" width="7.28515625" style="3" customWidth="1"/>
    <col min="14328" max="14328" width="62.28515625" style="3" customWidth="1"/>
    <col min="14329" max="14329" width="7.7109375" style="3" customWidth="1"/>
    <col min="14330" max="14330" width="15" style="3" customWidth="1"/>
    <col min="14331" max="14331" width="10.5703125" style="3" customWidth="1"/>
    <col min="14332" max="14332" width="8.42578125" style="3" customWidth="1"/>
    <col min="14333" max="14333" width="11.85546875" style="3" customWidth="1"/>
    <col min="14334" max="14351" width="9.7109375" style="3" customWidth="1"/>
    <col min="14352" max="14352" width="12.28515625" style="3" customWidth="1"/>
    <col min="14353" max="14582" width="9.140625" style="3"/>
    <col min="14583" max="14583" width="7.28515625" style="3" customWidth="1"/>
    <col min="14584" max="14584" width="62.28515625" style="3" customWidth="1"/>
    <col min="14585" max="14585" width="7.7109375" style="3" customWidth="1"/>
    <col min="14586" max="14586" width="15" style="3" customWidth="1"/>
    <col min="14587" max="14587" width="10.5703125" style="3" customWidth="1"/>
    <col min="14588" max="14588" width="8.42578125" style="3" customWidth="1"/>
    <col min="14589" max="14589" width="11.85546875" style="3" customWidth="1"/>
    <col min="14590" max="14607" width="9.7109375" style="3" customWidth="1"/>
    <col min="14608" max="14608" width="12.28515625" style="3" customWidth="1"/>
    <col min="14609" max="14838" width="9.140625" style="3"/>
    <col min="14839" max="14839" width="7.28515625" style="3" customWidth="1"/>
    <col min="14840" max="14840" width="62.28515625" style="3" customWidth="1"/>
    <col min="14841" max="14841" width="7.7109375" style="3" customWidth="1"/>
    <col min="14842" max="14842" width="15" style="3" customWidth="1"/>
    <col min="14843" max="14843" width="10.5703125" style="3" customWidth="1"/>
    <col min="14844" max="14844" width="8.42578125" style="3" customWidth="1"/>
    <col min="14845" max="14845" width="11.85546875" style="3" customWidth="1"/>
    <col min="14846" max="14863" width="9.7109375" style="3" customWidth="1"/>
    <col min="14864" max="14864" width="12.28515625" style="3" customWidth="1"/>
    <col min="14865" max="15094" width="9.140625" style="3"/>
    <col min="15095" max="15095" width="7.28515625" style="3" customWidth="1"/>
    <col min="15096" max="15096" width="62.28515625" style="3" customWidth="1"/>
    <col min="15097" max="15097" width="7.7109375" style="3" customWidth="1"/>
    <col min="15098" max="15098" width="15" style="3" customWidth="1"/>
    <col min="15099" max="15099" width="10.5703125" style="3" customWidth="1"/>
    <col min="15100" max="15100" width="8.42578125" style="3" customWidth="1"/>
    <col min="15101" max="15101" width="11.85546875" style="3" customWidth="1"/>
    <col min="15102" max="15119" width="9.7109375" style="3" customWidth="1"/>
    <col min="15120" max="15120" width="12.28515625" style="3" customWidth="1"/>
    <col min="15121" max="15350" width="9.140625" style="3"/>
    <col min="15351" max="15351" width="7.28515625" style="3" customWidth="1"/>
    <col min="15352" max="15352" width="62.28515625" style="3" customWidth="1"/>
    <col min="15353" max="15353" width="7.7109375" style="3" customWidth="1"/>
    <col min="15354" max="15354" width="15" style="3" customWidth="1"/>
    <col min="15355" max="15355" width="10.5703125" style="3" customWidth="1"/>
    <col min="15356" max="15356" width="8.42578125" style="3" customWidth="1"/>
    <col min="15357" max="15357" width="11.85546875" style="3" customWidth="1"/>
    <col min="15358" max="15375" width="9.7109375" style="3" customWidth="1"/>
    <col min="15376" max="15376" width="12.28515625" style="3" customWidth="1"/>
    <col min="15377" max="15606" width="9.140625" style="3"/>
    <col min="15607" max="15607" width="7.28515625" style="3" customWidth="1"/>
    <col min="15608" max="15608" width="62.28515625" style="3" customWidth="1"/>
    <col min="15609" max="15609" width="7.7109375" style="3" customWidth="1"/>
    <col min="15610" max="15610" width="15" style="3" customWidth="1"/>
    <col min="15611" max="15611" width="10.5703125" style="3" customWidth="1"/>
    <col min="15612" max="15612" width="8.42578125" style="3" customWidth="1"/>
    <col min="15613" max="15613" width="11.85546875" style="3" customWidth="1"/>
    <col min="15614" max="15631" width="9.7109375" style="3" customWidth="1"/>
    <col min="15632" max="15632" width="12.28515625" style="3" customWidth="1"/>
    <col min="15633" max="15862" width="9.140625" style="3"/>
    <col min="15863" max="15863" width="7.28515625" style="3" customWidth="1"/>
    <col min="15864" max="15864" width="62.28515625" style="3" customWidth="1"/>
    <col min="15865" max="15865" width="7.7109375" style="3" customWidth="1"/>
    <col min="15866" max="15866" width="15" style="3" customWidth="1"/>
    <col min="15867" max="15867" width="10.5703125" style="3" customWidth="1"/>
    <col min="15868" max="15868" width="8.42578125" style="3" customWidth="1"/>
    <col min="15869" max="15869" width="11.85546875" style="3" customWidth="1"/>
    <col min="15870" max="15887" width="9.7109375" style="3" customWidth="1"/>
    <col min="15888" max="15888" width="12.28515625" style="3" customWidth="1"/>
    <col min="15889" max="16118" width="9.140625" style="3"/>
    <col min="16119" max="16119" width="7.28515625" style="3" customWidth="1"/>
    <col min="16120" max="16120" width="62.28515625" style="3" customWidth="1"/>
    <col min="16121" max="16121" width="7.7109375" style="3" customWidth="1"/>
    <col min="16122" max="16122" width="15" style="3" customWidth="1"/>
    <col min="16123" max="16123" width="10.5703125" style="3" customWidth="1"/>
    <col min="16124" max="16124" width="8.42578125" style="3" customWidth="1"/>
    <col min="16125" max="16125" width="11.85546875" style="3" customWidth="1"/>
    <col min="16126" max="16143" width="9.7109375" style="3" customWidth="1"/>
    <col min="16144" max="16144" width="12.28515625" style="3" customWidth="1"/>
    <col min="16145" max="16384" width="9.140625" style="3"/>
  </cols>
  <sheetData>
    <row r="1" spans="1:243" s="46" customFormat="1" ht="22.9" customHeight="1" x14ac:dyDescent="0.2">
      <c r="A1" s="74" t="s">
        <v>137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43" s="48" customFormat="1" ht="22.9" customHeight="1" x14ac:dyDescent="0.3">
      <c r="A2" s="75" t="s">
        <v>136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</row>
    <row r="3" spans="1:243" s="5" customFormat="1" ht="22.5" customHeight="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pans="1:243" ht="15.75" customHeight="1" x14ac:dyDescent="0.2">
      <c r="A4" s="76" t="s">
        <v>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243" s="7" customFormat="1" ht="30.75" customHeight="1" x14ac:dyDescent="0.2">
      <c r="A5" s="81" t="s">
        <v>4</v>
      </c>
      <c r="B5" s="82"/>
      <c r="C5" s="77" t="s">
        <v>26</v>
      </c>
      <c r="D5" s="77" t="s">
        <v>27</v>
      </c>
      <c r="E5" s="77" t="s">
        <v>28</v>
      </c>
      <c r="F5" s="87" t="s">
        <v>58</v>
      </c>
      <c r="G5" s="87"/>
      <c r="H5" s="87"/>
      <c r="I5" s="87"/>
      <c r="J5" s="87" t="s">
        <v>124</v>
      </c>
      <c r="K5" s="87"/>
      <c r="L5" s="87"/>
      <c r="M5" s="87"/>
      <c r="N5" s="88" t="s">
        <v>29</v>
      </c>
      <c r="O5" s="88"/>
      <c r="P5" s="88"/>
      <c r="Q5" s="88"/>
    </row>
    <row r="6" spans="1:243" s="7" customFormat="1" ht="25.9" customHeight="1" x14ac:dyDescent="0.2">
      <c r="A6" s="83"/>
      <c r="B6" s="84"/>
      <c r="C6" s="78"/>
      <c r="D6" s="78"/>
      <c r="E6" s="78"/>
      <c r="F6" s="80" t="s">
        <v>9</v>
      </c>
      <c r="G6" s="80" t="s">
        <v>6</v>
      </c>
      <c r="H6" s="80"/>
      <c r="I6" s="80"/>
      <c r="J6" s="80" t="s">
        <v>9</v>
      </c>
      <c r="K6" s="80" t="s">
        <v>6</v>
      </c>
      <c r="L6" s="80"/>
      <c r="M6" s="80"/>
      <c r="N6" s="80" t="s">
        <v>9</v>
      </c>
      <c r="O6" s="80" t="s">
        <v>6</v>
      </c>
      <c r="P6" s="80"/>
      <c r="Q6" s="80"/>
    </row>
    <row r="7" spans="1:243" s="7" customFormat="1" ht="35.25" customHeight="1" x14ac:dyDescent="0.2">
      <c r="A7" s="85"/>
      <c r="B7" s="86"/>
      <c r="C7" s="79"/>
      <c r="D7" s="79"/>
      <c r="E7" s="79"/>
      <c r="F7" s="80"/>
      <c r="G7" s="65" t="s">
        <v>62</v>
      </c>
      <c r="H7" s="65" t="s">
        <v>11</v>
      </c>
      <c r="I7" s="65" t="s">
        <v>63</v>
      </c>
      <c r="J7" s="80"/>
      <c r="K7" s="65" t="s">
        <v>62</v>
      </c>
      <c r="L7" s="65" t="s">
        <v>11</v>
      </c>
      <c r="M7" s="65" t="s">
        <v>63</v>
      </c>
      <c r="N7" s="80"/>
      <c r="O7" s="65" t="s">
        <v>62</v>
      </c>
      <c r="P7" s="65" t="s">
        <v>11</v>
      </c>
      <c r="Q7" s="65" t="s">
        <v>63</v>
      </c>
    </row>
    <row r="8" spans="1:243" s="13" customFormat="1" ht="24.6" customHeight="1" x14ac:dyDescent="0.2">
      <c r="A8" s="8"/>
      <c r="B8" s="9"/>
      <c r="C8" s="10" t="s">
        <v>30</v>
      </c>
      <c r="D8" s="11"/>
      <c r="E8" s="11"/>
      <c r="F8" s="12">
        <f t="shared" ref="F8:Q8" si="0">F9+F38</f>
        <v>1833826.598698</v>
      </c>
      <c r="G8" s="12">
        <f t="shared" si="0"/>
        <v>700817</v>
      </c>
      <c r="H8" s="12">
        <f t="shared" si="0"/>
        <v>560125.69669799996</v>
      </c>
      <c r="I8" s="12">
        <f t="shared" si="0"/>
        <v>572883.902</v>
      </c>
      <c r="J8" s="12">
        <f t="shared" si="0"/>
        <v>238380</v>
      </c>
      <c r="K8" s="12">
        <f t="shared" si="0"/>
        <v>116301</v>
      </c>
      <c r="L8" s="12">
        <f t="shared" si="0"/>
        <v>84679</v>
      </c>
      <c r="M8" s="12">
        <f t="shared" si="0"/>
        <v>37400</v>
      </c>
      <c r="N8" s="12">
        <f t="shared" si="0"/>
        <v>303701.59869800002</v>
      </c>
      <c r="O8" s="12">
        <f t="shared" si="0"/>
        <v>3000</v>
      </c>
      <c r="P8" s="12">
        <f t="shared" si="0"/>
        <v>150817.69669800001</v>
      </c>
      <c r="Q8" s="12">
        <f t="shared" si="0"/>
        <v>149883.902</v>
      </c>
      <c r="R8" s="64"/>
      <c r="S8" s="64"/>
      <c r="T8" s="64"/>
      <c r="U8" s="64"/>
    </row>
    <row r="9" spans="1:243" s="13" customFormat="1" ht="24.6" customHeight="1" x14ac:dyDescent="0.2">
      <c r="A9" s="14"/>
      <c r="B9" s="15" t="s">
        <v>3</v>
      </c>
      <c r="C9" s="16" t="s">
        <v>65</v>
      </c>
      <c r="D9" s="28"/>
      <c r="E9" s="28"/>
      <c r="F9" s="56">
        <f t="shared" ref="F9:Q9" si="1">F10+F13+F25</f>
        <v>1607198.598698</v>
      </c>
      <c r="G9" s="56">
        <f t="shared" si="1"/>
        <v>697817</v>
      </c>
      <c r="H9" s="56">
        <f t="shared" si="1"/>
        <v>439725.69669800001</v>
      </c>
      <c r="I9" s="56">
        <f t="shared" si="1"/>
        <v>469655.902</v>
      </c>
      <c r="J9" s="56">
        <f t="shared" si="1"/>
        <v>229880</v>
      </c>
      <c r="K9" s="56">
        <f t="shared" si="1"/>
        <v>116301</v>
      </c>
      <c r="L9" s="56">
        <f t="shared" si="1"/>
        <v>84679</v>
      </c>
      <c r="M9" s="56">
        <f t="shared" si="1"/>
        <v>28900</v>
      </c>
      <c r="N9" s="56">
        <f t="shared" si="1"/>
        <v>120973.598698</v>
      </c>
      <c r="O9" s="56">
        <f t="shared" si="1"/>
        <v>0</v>
      </c>
      <c r="P9" s="56">
        <f t="shared" si="1"/>
        <v>53817.696698</v>
      </c>
      <c r="Q9" s="56">
        <f t="shared" si="1"/>
        <v>67155.902000000002</v>
      </c>
      <c r="R9" s="64"/>
    </row>
    <row r="10" spans="1:243" s="13" customFormat="1" ht="24.6" customHeight="1" x14ac:dyDescent="0.2">
      <c r="A10" s="14"/>
      <c r="B10" s="15">
        <v>1</v>
      </c>
      <c r="C10" s="17" t="s">
        <v>64</v>
      </c>
      <c r="D10" s="28"/>
      <c r="E10" s="28"/>
      <c r="F10" s="56">
        <f t="shared" ref="F10" si="2">SUM(F11:F12)</f>
        <v>68428.5</v>
      </c>
      <c r="G10" s="56">
        <f t="shared" ref="G10:Q10" si="3">SUM(G11:G12)</f>
        <v>4499</v>
      </c>
      <c r="H10" s="56">
        <f t="shared" si="3"/>
        <v>63929.5</v>
      </c>
      <c r="I10" s="56">
        <f t="shared" si="3"/>
        <v>0</v>
      </c>
      <c r="J10" s="56">
        <f t="shared" si="3"/>
        <v>61000</v>
      </c>
      <c r="K10" s="56">
        <f t="shared" si="3"/>
        <v>4500</v>
      </c>
      <c r="L10" s="56">
        <f t="shared" si="3"/>
        <v>56500</v>
      </c>
      <c r="M10" s="56">
        <f t="shared" si="3"/>
        <v>0</v>
      </c>
      <c r="N10" s="56">
        <f t="shared" si="3"/>
        <v>7429.5</v>
      </c>
      <c r="O10" s="56">
        <f t="shared" si="3"/>
        <v>0</v>
      </c>
      <c r="P10" s="56">
        <f t="shared" si="3"/>
        <v>7429.5</v>
      </c>
      <c r="Q10" s="56">
        <f t="shared" si="3"/>
        <v>0</v>
      </c>
      <c r="R10" s="64"/>
    </row>
    <row r="11" spans="1:243" s="22" customFormat="1" ht="24.6" customHeight="1" x14ac:dyDescent="0.2">
      <c r="A11" s="18">
        <v>1</v>
      </c>
      <c r="B11" s="19">
        <v>1</v>
      </c>
      <c r="C11" s="20" t="s">
        <v>12</v>
      </c>
      <c r="D11" s="33" t="s">
        <v>32</v>
      </c>
      <c r="E11" s="57" t="s">
        <v>100</v>
      </c>
      <c r="F11" s="21">
        <f>G11+H11+I11</f>
        <v>4499</v>
      </c>
      <c r="G11" s="58">
        <v>4499</v>
      </c>
      <c r="H11" s="58"/>
      <c r="I11" s="58"/>
      <c r="J11" s="58">
        <v>4500</v>
      </c>
      <c r="K11" s="58">
        <f>J11</f>
        <v>4500</v>
      </c>
      <c r="L11" s="58"/>
      <c r="M11" s="58"/>
      <c r="N11" s="34">
        <f t="shared" ref="N11:N29" si="4">O11+P11+Q11</f>
        <v>0</v>
      </c>
      <c r="O11" s="34"/>
      <c r="P11" s="34"/>
      <c r="Q11" s="34"/>
      <c r="R11" s="64"/>
    </row>
    <row r="12" spans="1:243" s="22" customFormat="1" ht="40.15" customHeight="1" x14ac:dyDescent="0.2">
      <c r="A12" s="18">
        <f>A11+1</f>
        <v>2</v>
      </c>
      <c r="B12" s="19">
        <v>2</v>
      </c>
      <c r="C12" s="20" t="s">
        <v>2</v>
      </c>
      <c r="D12" s="33" t="s">
        <v>67</v>
      </c>
      <c r="E12" s="57" t="s">
        <v>101</v>
      </c>
      <c r="F12" s="21">
        <f>G12+H12+I12</f>
        <v>63929.5</v>
      </c>
      <c r="G12" s="58"/>
      <c r="H12" s="58">
        <v>63929.5</v>
      </c>
      <c r="I12" s="58"/>
      <c r="J12" s="58">
        <f>SUM(K12:M12)</f>
        <v>56500</v>
      </c>
      <c r="K12" s="58"/>
      <c r="L12" s="58">
        <v>56500</v>
      </c>
      <c r="M12" s="58"/>
      <c r="N12" s="34">
        <f>O12+P12+Q12</f>
        <v>7429.5</v>
      </c>
      <c r="O12" s="34">
        <f>G12-K12</f>
        <v>0</v>
      </c>
      <c r="P12" s="34">
        <f>H12-L12</f>
        <v>7429.5</v>
      </c>
      <c r="Q12" s="34">
        <f>I12-M12</f>
        <v>0</v>
      </c>
      <c r="R12" s="64"/>
    </row>
    <row r="13" spans="1:243" s="13" customFormat="1" ht="24.6" customHeight="1" x14ac:dyDescent="0.2">
      <c r="A13" s="14"/>
      <c r="B13" s="15">
        <v>2</v>
      </c>
      <c r="C13" s="23" t="s">
        <v>13</v>
      </c>
      <c r="D13" s="28"/>
      <c r="E13" s="59"/>
      <c r="F13" s="56">
        <f>SUM(F14:F24)</f>
        <v>1182114.196698</v>
      </c>
      <c r="G13" s="56">
        <f t="shared" ref="G13:M13" si="5">SUM(G14:G24)</f>
        <v>693318</v>
      </c>
      <c r="H13" s="56">
        <f t="shared" si="5"/>
        <v>375796.19669800001</v>
      </c>
      <c r="I13" s="56">
        <f t="shared" si="5"/>
        <v>113000</v>
      </c>
      <c r="J13" s="56">
        <f t="shared" si="5"/>
        <v>141980</v>
      </c>
      <c r="K13" s="56">
        <f t="shared" si="5"/>
        <v>111801</v>
      </c>
      <c r="L13" s="56">
        <f t="shared" si="5"/>
        <v>28179</v>
      </c>
      <c r="M13" s="56">
        <f t="shared" si="5"/>
        <v>2000</v>
      </c>
      <c r="N13" s="56">
        <f>SUM(N14:N24)</f>
        <v>46388.196698</v>
      </c>
      <c r="O13" s="56">
        <f t="shared" ref="O13:Q13" si="6">SUM(O14:O24)</f>
        <v>0</v>
      </c>
      <c r="P13" s="56">
        <f t="shared" si="6"/>
        <v>46388.196698</v>
      </c>
      <c r="Q13" s="56">
        <f t="shared" si="6"/>
        <v>0</v>
      </c>
      <c r="R13" s="64"/>
    </row>
    <row r="14" spans="1:243" s="22" customFormat="1" ht="24.6" customHeight="1" x14ac:dyDescent="0.2">
      <c r="A14" s="18">
        <f>A12+1</f>
        <v>3</v>
      </c>
      <c r="B14" s="19">
        <f>B12+1</f>
        <v>3</v>
      </c>
      <c r="C14" s="20" t="s">
        <v>14</v>
      </c>
      <c r="D14" s="33" t="s">
        <v>43</v>
      </c>
      <c r="E14" s="57" t="s">
        <v>102</v>
      </c>
      <c r="F14" s="21">
        <f t="shared" ref="F14:F23" si="7">G14+H14+I14</f>
        <v>7998.1966979999997</v>
      </c>
      <c r="G14" s="58"/>
      <c r="H14" s="58">
        <v>7998.1966979999997</v>
      </c>
      <c r="I14" s="58"/>
      <c r="J14" s="58">
        <v>5410</v>
      </c>
      <c r="K14" s="58"/>
      <c r="L14" s="58">
        <v>5410</v>
      </c>
      <c r="M14" s="58"/>
      <c r="N14" s="34">
        <f>O14+P14+Q14</f>
        <v>2588.1966979999997</v>
      </c>
      <c r="O14" s="34">
        <f>G14-K14</f>
        <v>0</v>
      </c>
      <c r="P14" s="34">
        <f>H14-L14</f>
        <v>2588.1966979999997</v>
      </c>
      <c r="Q14" s="34">
        <f>I14-M14</f>
        <v>0</v>
      </c>
      <c r="R14" s="64"/>
    </row>
    <row r="15" spans="1:243" s="22" customFormat="1" ht="55.15" customHeight="1" x14ac:dyDescent="0.2">
      <c r="A15" s="18">
        <f>A14+1</f>
        <v>4</v>
      </c>
      <c r="B15" s="18">
        <f>B14+1</f>
        <v>4</v>
      </c>
      <c r="C15" s="20" t="s">
        <v>1</v>
      </c>
      <c r="D15" s="33" t="s">
        <v>68</v>
      </c>
      <c r="E15" s="57" t="s">
        <v>103</v>
      </c>
      <c r="F15" s="21">
        <f t="shared" si="7"/>
        <v>816816</v>
      </c>
      <c r="G15" s="58">
        <v>693318</v>
      </c>
      <c r="H15" s="58">
        <v>123498</v>
      </c>
      <c r="I15" s="58"/>
      <c r="J15" s="58">
        <v>123570</v>
      </c>
      <c r="K15" s="58">
        <v>111801</v>
      </c>
      <c r="L15" s="58">
        <f>J15-K15</f>
        <v>11769</v>
      </c>
      <c r="M15" s="58"/>
      <c r="N15" s="34">
        <f>O15+P15+Q15</f>
        <v>0</v>
      </c>
      <c r="O15" s="34"/>
      <c r="P15" s="34"/>
      <c r="Q15" s="34">
        <f t="shared" ref="Q15:Q21" si="8">I15-M15</f>
        <v>0</v>
      </c>
      <c r="R15" s="64"/>
    </row>
    <row r="16" spans="1:243" s="22" customFormat="1" ht="24.6" customHeight="1" x14ac:dyDescent="0.2">
      <c r="A16" s="18">
        <f t="shared" ref="A16:A18" si="9">A15+1</f>
        <v>5</v>
      </c>
      <c r="B16" s="18">
        <f t="shared" ref="B16:B18" si="10">B15+1</f>
        <v>5</v>
      </c>
      <c r="C16" s="20" t="s">
        <v>17</v>
      </c>
      <c r="D16" s="33" t="s">
        <v>51</v>
      </c>
      <c r="E16" s="57" t="s">
        <v>85</v>
      </c>
      <c r="F16" s="21">
        <f>G16+H16+I16</f>
        <v>7000</v>
      </c>
      <c r="G16" s="58"/>
      <c r="H16" s="58">
        <v>7000</v>
      </c>
      <c r="I16" s="58"/>
      <c r="J16" s="58">
        <v>2800</v>
      </c>
      <c r="K16" s="58"/>
      <c r="L16" s="58">
        <v>2800</v>
      </c>
      <c r="M16" s="58"/>
      <c r="N16" s="34">
        <f t="shared" si="4"/>
        <v>1000</v>
      </c>
      <c r="O16" s="34">
        <f t="shared" ref="O16:O24" si="11">G16-K16</f>
        <v>0</v>
      </c>
      <c r="P16" s="34">
        <v>1000</v>
      </c>
      <c r="Q16" s="34">
        <f t="shared" si="8"/>
        <v>0</v>
      </c>
      <c r="R16" s="64"/>
    </row>
    <row r="17" spans="1:18" s="22" customFormat="1" ht="24.6" customHeight="1" x14ac:dyDescent="0.2">
      <c r="A17" s="18">
        <f t="shared" si="9"/>
        <v>6</v>
      </c>
      <c r="B17" s="18">
        <f t="shared" si="10"/>
        <v>6</v>
      </c>
      <c r="C17" s="20" t="s">
        <v>7</v>
      </c>
      <c r="D17" s="33" t="s">
        <v>51</v>
      </c>
      <c r="E17" s="57" t="s">
        <v>85</v>
      </c>
      <c r="F17" s="21">
        <f t="shared" si="7"/>
        <v>7500</v>
      </c>
      <c r="G17" s="58"/>
      <c r="H17" s="58">
        <v>7500</v>
      </c>
      <c r="I17" s="58"/>
      <c r="J17" s="58">
        <v>4600</v>
      </c>
      <c r="K17" s="58"/>
      <c r="L17" s="58">
        <v>4600</v>
      </c>
      <c r="M17" s="58"/>
      <c r="N17" s="34">
        <f t="shared" si="4"/>
        <v>2900</v>
      </c>
      <c r="O17" s="34">
        <f t="shared" si="11"/>
        <v>0</v>
      </c>
      <c r="P17" s="34">
        <f>H17-L17</f>
        <v>2900</v>
      </c>
      <c r="Q17" s="34">
        <f t="shared" si="8"/>
        <v>0</v>
      </c>
      <c r="R17" s="64"/>
    </row>
    <row r="18" spans="1:18" s="22" customFormat="1" ht="24.6" customHeight="1" x14ac:dyDescent="0.2">
      <c r="A18" s="18">
        <f t="shared" si="9"/>
        <v>7</v>
      </c>
      <c r="B18" s="18">
        <f t="shared" si="10"/>
        <v>7</v>
      </c>
      <c r="C18" s="20" t="s">
        <v>8</v>
      </c>
      <c r="D18" s="33" t="s">
        <v>52</v>
      </c>
      <c r="E18" s="57" t="s">
        <v>85</v>
      </c>
      <c r="F18" s="21">
        <f t="shared" si="7"/>
        <v>6000</v>
      </c>
      <c r="G18" s="58"/>
      <c r="H18" s="58">
        <v>6000</v>
      </c>
      <c r="I18" s="58"/>
      <c r="J18" s="58">
        <v>3600</v>
      </c>
      <c r="K18" s="58"/>
      <c r="L18" s="58">
        <v>3600</v>
      </c>
      <c r="M18" s="58"/>
      <c r="N18" s="34">
        <f t="shared" si="4"/>
        <v>2400</v>
      </c>
      <c r="O18" s="34">
        <f t="shared" si="11"/>
        <v>0</v>
      </c>
      <c r="P18" s="34">
        <f>H18-L18</f>
        <v>2400</v>
      </c>
      <c r="Q18" s="34">
        <f t="shared" si="8"/>
        <v>0</v>
      </c>
      <c r="R18" s="64"/>
    </row>
    <row r="19" spans="1:18" s="22" customFormat="1" ht="24.6" customHeight="1" x14ac:dyDescent="0.2">
      <c r="A19" s="18">
        <f t="shared" ref="A19:A24" si="12">A18+1</f>
        <v>8</v>
      </c>
      <c r="B19" s="18">
        <f t="shared" ref="B19:B24" si="13">B18+1</f>
        <v>8</v>
      </c>
      <c r="C19" s="20" t="s">
        <v>112</v>
      </c>
      <c r="D19" s="33" t="s">
        <v>44</v>
      </c>
      <c r="E19" s="57" t="s">
        <v>85</v>
      </c>
      <c r="F19" s="21">
        <f t="shared" si="7"/>
        <v>3700</v>
      </c>
      <c r="G19" s="58"/>
      <c r="H19" s="34">
        <v>3700</v>
      </c>
      <c r="I19" s="58"/>
      <c r="J19" s="58"/>
      <c r="K19" s="58"/>
      <c r="L19" s="58"/>
      <c r="M19" s="58"/>
      <c r="N19" s="34">
        <f t="shared" si="4"/>
        <v>1500</v>
      </c>
      <c r="O19" s="34">
        <f t="shared" si="11"/>
        <v>0</v>
      </c>
      <c r="P19" s="34">
        <v>1500</v>
      </c>
      <c r="Q19" s="34">
        <f t="shared" si="8"/>
        <v>0</v>
      </c>
      <c r="R19" s="64"/>
    </row>
    <row r="20" spans="1:18" s="22" customFormat="1" ht="24.6" customHeight="1" x14ac:dyDescent="0.2">
      <c r="A20" s="18">
        <f t="shared" si="12"/>
        <v>9</v>
      </c>
      <c r="B20" s="18">
        <f t="shared" si="13"/>
        <v>9</v>
      </c>
      <c r="C20" s="20" t="s">
        <v>113</v>
      </c>
      <c r="D20" s="33" t="s">
        <v>42</v>
      </c>
      <c r="E20" s="57" t="s">
        <v>85</v>
      </c>
      <c r="F20" s="21">
        <f t="shared" si="7"/>
        <v>3800</v>
      </c>
      <c r="G20" s="58"/>
      <c r="H20" s="34">
        <v>3800</v>
      </c>
      <c r="I20" s="58"/>
      <c r="J20" s="58"/>
      <c r="K20" s="58"/>
      <c r="L20" s="58"/>
      <c r="M20" s="58"/>
      <c r="N20" s="34">
        <f t="shared" si="4"/>
        <v>1500</v>
      </c>
      <c r="O20" s="34">
        <f t="shared" si="11"/>
        <v>0</v>
      </c>
      <c r="P20" s="34">
        <v>1500</v>
      </c>
      <c r="Q20" s="34">
        <f t="shared" si="8"/>
        <v>0</v>
      </c>
      <c r="R20" s="64"/>
    </row>
    <row r="21" spans="1:18" s="22" customFormat="1" ht="24.6" customHeight="1" x14ac:dyDescent="0.2">
      <c r="A21" s="18">
        <f t="shared" si="12"/>
        <v>10</v>
      </c>
      <c r="B21" s="18">
        <f t="shared" si="13"/>
        <v>10</v>
      </c>
      <c r="C21" s="20" t="s">
        <v>25</v>
      </c>
      <c r="D21" s="33" t="s">
        <v>33</v>
      </c>
      <c r="E21" s="57" t="s">
        <v>85</v>
      </c>
      <c r="F21" s="21">
        <f t="shared" si="7"/>
        <v>4800</v>
      </c>
      <c r="G21" s="58"/>
      <c r="H21" s="34">
        <v>4800</v>
      </c>
      <c r="I21" s="58"/>
      <c r="J21" s="58"/>
      <c r="K21" s="58"/>
      <c r="L21" s="58"/>
      <c r="M21" s="58"/>
      <c r="N21" s="34">
        <f t="shared" si="4"/>
        <v>2000</v>
      </c>
      <c r="O21" s="34">
        <f t="shared" si="11"/>
        <v>0</v>
      </c>
      <c r="P21" s="34">
        <v>2000</v>
      </c>
      <c r="Q21" s="34">
        <f t="shared" si="8"/>
        <v>0</v>
      </c>
      <c r="R21" s="64"/>
    </row>
    <row r="22" spans="1:18" s="22" customFormat="1" ht="36.6" customHeight="1" x14ac:dyDescent="0.2">
      <c r="A22" s="18">
        <f t="shared" si="12"/>
        <v>11</v>
      </c>
      <c r="B22" s="18">
        <f t="shared" si="13"/>
        <v>11</v>
      </c>
      <c r="C22" s="20" t="s">
        <v>20</v>
      </c>
      <c r="D22" s="33" t="s">
        <v>69</v>
      </c>
      <c r="E22" s="57" t="s">
        <v>104</v>
      </c>
      <c r="F22" s="21">
        <f t="shared" si="7"/>
        <v>167000</v>
      </c>
      <c r="G22" s="58"/>
      <c r="H22" s="58">
        <v>85000</v>
      </c>
      <c r="I22" s="58">
        <v>82000</v>
      </c>
      <c r="J22" s="58"/>
      <c r="K22" s="58"/>
      <c r="L22" s="58"/>
      <c r="M22" s="58"/>
      <c r="N22" s="34">
        <f t="shared" si="4"/>
        <v>6000</v>
      </c>
      <c r="O22" s="34">
        <f t="shared" si="11"/>
        <v>0</v>
      </c>
      <c r="P22" s="34">
        <v>6000</v>
      </c>
      <c r="Q22" s="34"/>
      <c r="R22" s="64"/>
    </row>
    <row r="23" spans="1:18" s="22" customFormat="1" ht="36.6" customHeight="1" x14ac:dyDescent="0.2">
      <c r="A23" s="18">
        <f t="shared" si="12"/>
        <v>12</v>
      </c>
      <c r="B23" s="18">
        <f t="shared" si="13"/>
        <v>12</v>
      </c>
      <c r="C23" s="20" t="s">
        <v>21</v>
      </c>
      <c r="D23" s="33" t="s">
        <v>70</v>
      </c>
      <c r="E23" s="57" t="s">
        <v>103</v>
      </c>
      <c r="F23" s="21">
        <f t="shared" si="7"/>
        <v>154000</v>
      </c>
      <c r="G23" s="58"/>
      <c r="H23" s="58">
        <v>125000</v>
      </c>
      <c r="I23" s="58">
        <v>29000</v>
      </c>
      <c r="J23" s="58"/>
      <c r="K23" s="58"/>
      <c r="L23" s="58"/>
      <c r="M23" s="58"/>
      <c r="N23" s="34">
        <f t="shared" si="4"/>
        <v>25000</v>
      </c>
      <c r="O23" s="34">
        <f t="shared" si="11"/>
        <v>0</v>
      </c>
      <c r="P23" s="34">
        <v>25000</v>
      </c>
      <c r="Q23" s="34"/>
      <c r="R23" s="64"/>
    </row>
    <row r="24" spans="1:18" s="22" customFormat="1" ht="24.6" customHeight="1" x14ac:dyDescent="0.2">
      <c r="A24" s="18">
        <f t="shared" si="12"/>
        <v>13</v>
      </c>
      <c r="B24" s="18">
        <f t="shared" si="13"/>
        <v>13</v>
      </c>
      <c r="C24" s="20" t="s">
        <v>111</v>
      </c>
      <c r="D24" s="33" t="s">
        <v>35</v>
      </c>
      <c r="E24" s="57" t="s">
        <v>85</v>
      </c>
      <c r="F24" s="21">
        <f>G24+H24+I24</f>
        <v>3500</v>
      </c>
      <c r="G24" s="58"/>
      <c r="H24" s="58">
        <v>1500</v>
      </c>
      <c r="I24" s="58">
        <v>2000</v>
      </c>
      <c r="J24" s="58">
        <f>SUM(K24:M24)</f>
        <v>2000</v>
      </c>
      <c r="K24" s="58"/>
      <c r="L24" s="58"/>
      <c r="M24" s="58">
        <v>2000</v>
      </c>
      <c r="N24" s="34">
        <f>O24+P24+Q24</f>
        <v>1500</v>
      </c>
      <c r="O24" s="34">
        <f t="shared" si="11"/>
        <v>0</v>
      </c>
      <c r="P24" s="34">
        <v>1500</v>
      </c>
      <c r="Q24" s="34"/>
      <c r="R24" s="64"/>
    </row>
    <row r="25" spans="1:18" s="13" customFormat="1" ht="24.6" customHeight="1" x14ac:dyDescent="0.2">
      <c r="A25" s="24"/>
      <c r="B25" s="15">
        <v>3</v>
      </c>
      <c r="C25" s="23" t="s">
        <v>19</v>
      </c>
      <c r="D25" s="28"/>
      <c r="E25" s="28"/>
      <c r="F25" s="56">
        <f>SUM(F26:F37)</f>
        <v>356655.902</v>
      </c>
      <c r="G25" s="56">
        <f t="shared" ref="G25:Q25" si="14">SUM(G26:G37)</f>
        <v>0</v>
      </c>
      <c r="H25" s="56">
        <f t="shared" si="14"/>
        <v>0</v>
      </c>
      <c r="I25" s="56">
        <f t="shared" si="14"/>
        <v>356655.902</v>
      </c>
      <c r="J25" s="56">
        <f t="shared" si="14"/>
        <v>26900</v>
      </c>
      <c r="K25" s="56">
        <f t="shared" si="14"/>
        <v>0</v>
      </c>
      <c r="L25" s="56">
        <f t="shared" si="14"/>
        <v>0</v>
      </c>
      <c r="M25" s="56">
        <f t="shared" si="14"/>
        <v>26900</v>
      </c>
      <c r="N25" s="56">
        <f>SUM(N26:N37)</f>
        <v>67155.902000000002</v>
      </c>
      <c r="O25" s="56">
        <f t="shared" si="14"/>
        <v>0</v>
      </c>
      <c r="P25" s="56">
        <f t="shared" si="14"/>
        <v>0</v>
      </c>
      <c r="Q25" s="56">
        <f t="shared" si="14"/>
        <v>67155.902000000002</v>
      </c>
      <c r="R25" s="64"/>
    </row>
    <row r="26" spans="1:18" s="22" customFormat="1" ht="34.9" customHeight="1" x14ac:dyDescent="0.2">
      <c r="A26" s="18">
        <f>A24+1</f>
        <v>14</v>
      </c>
      <c r="B26" s="18">
        <f>B24+1</f>
        <v>14</v>
      </c>
      <c r="C26" s="20" t="s">
        <v>15</v>
      </c>
      <c r="D26" s="33" t="s">
        <v>60</v>
      </c>
      <c r="E26" s="57" t="s">
        <v>101</v>
      </c>
      <c r="F26" s="21">
        <f t="shared" ref="F26:F29" si="15">G26+H26+I26</f>
        <v>4539.8999999999996</v>
      </c>
      <c r="G26" s="58"/>
      <c r="H26" s="58"/>
      <c r="I26" s="58">
        <v>4539.8999999999996</v>
      </c>
      <c r="J26" s="58">
        <v>2000</v>
      </c>
      <c r="K26" s="58"/>
      <c r="L26" s="58"/>
      <c r="M26" s="58">
        <v>2000</v>
      </c>
      <c r="N26" s="34">
        <f t="shared" si="4"/>
        <v>2539.8999999999996</v>
      </c>
      <c r="O26" s="34">
        <f t="shared" ref="O26:Q30" si="16">G26-K26</f>
        <v>0</v>
      </c>
      <c r="P26" s="34">
        <f t="shared" si="16"/>
        <v>0</v>
      </c>
      <c r="Q26" s="34">
        <f t="shared" si="16"/>
        <v>2539.8999999999996</v>
      </c>
      <c r="R26" s="64"/>
    </row>
    <row r="27" spans="1:18" s="22" customFormat="1" ht="34.9" customHeight="1" x14ac:dyDescent="0.2">
      <c r="A27" s="18">
        <f t="shared" ref="A27:B27" si="17">A26+1</f>
        <v>15</v>
      </c>
      <c r="B27" s="19">
        <f t="shared" si="17"/>
        <v>15</v>
      </c>
      <c r="C27" s="20" t="s">
        <v>16</v>
      </c>
      <c r="D27" s="33" t="s">
        <v>60</v>
      </c>
      <c r="E27" s="57" t="s">
        <v>85</v>
      </c>
      <c r="F27" s="21">
        <f t="shared" si="15"/>
        <v>1308.002</v>
      </c>
      <c r="G27" s="58"/>
      <c r="H27" s="58"/>
      <c r="I27" s="58">
        <v>1308.002</v>
      </c>
      <c r="J27" s="58">
        <v>600</v>
      </c>
      <c r="K27" s="58"/>
      <c r="L27" s="58"/>
      <c r="M27" s="58">
        <v>600</v>
      </c>
      <c r="N27" s="34">
        <f t="shared" si="4"/>
        <v>708.00199999999995</v>
      </c>
      <c r="O27" s="34">
        <f t="shared" si="16"/>
        <v>0</v>
      </c>
      <c r="P27" s="34">
        <f t="shared" si="16"/>
        <v>0</v>
      </c>
      <c r="Q27" s="34">
        <f t="shared" si="16"/>
        <v>708.00199999999995</v>
      </c>
      <c r="R27" s="64"/>
    </row>
    <row r="28" spans="1:18" s="22" customFormat="1" ht="24.6" customHeight="1" x14ac:dyDescent="0.2">
      <c r="A28" s="18">
        <f t="shared" ref="A28:B28" si="18">A27+1</f>
        <v>16</v>
      </c>
      <c r="B28" s="19">
        <f t="shared" si="18"/>
        <v>16</v>
      </c>
      <c r="C28" s="20" t="s">
        <v>18</v>
      </c>
      <c r="D28" s="33" t="s">
        <v>106</v>
      </c>
      <c r="E28" s="57" t="s">
        <v>85</v>
      </c>
      <c r="F28" s="21">
        <f t="shared" si="15"/>
        <v>95600</v>
      </c>
      <c r="G28" s="58"/>
      <c r="H28" s="58"/>
      <c r="I28" s="58">
        <v>95600</v>
      </c>
      <c r="J28" s="58">
        <v>3000</v>
      </c>
      <c r="K28" s="58"/>
      <c r="L28" s="58"/>
      <c r="M28" s="58">
        <v>3000</v>
      </c>
      <c r="N28" s="34">
        <f t="shared" si="4"/>
        <v>40000</v>
      </c>
      <c r="O28" s="34">
        <f t="shared" si="16"/>
        <v>0</v>
      </c>
      <c r="P28" s="34">
        <f t="shared" si="16"/>
        <v>0</v>
      </c>
      <c r="Q28" s="34">
        <v>40000</v>
      </c>
      <c r="R28" s="64"/>
    </row>
    <row r="29" spans="1:18" s="22" customFormat="1" ht="34.15" customHeight="1" x14ac:dyDescent="0.2">
      <c r="A29" s="18">
        <f t="shared" ref="A29:B29" si="19">A28+1</f>
        <v>17</v>
      </c>
      <c r="B29" s="19">
        <f t="shared" si="19"/>
        <v>17</v>
      </c>
      <c r="C29" s="20" t="s">
        <v>23</v>
      </c>
      <c r="D29" s="33" t="s">
        <v>51</v>
      </c>
      <c r="E29" s="57" t="s">
        <v>85</v>
      </c>
      <c r="F29" s="21">
        <f t="shared" si="15"/>
        <v>3908</v>
      </c>
      <c r="G29" s="58"/>
      <c r="H29" s="58"/>
      <c r="I29" s="58">
        <v>3908</v>
      </c>
      <c r="J29" s="58"/>
      <c r="K29" s="58"/>
      <c r="L29" s="58"/>
      <c r="M29" s="58"/>
      <c r="N29" s="34">
        <f t="shared" si="4"/>
        <v>3908</v>
      </c>
      <c r="O29" s="34">
        <f t="shared" si="16"/>
        <v>0</v>
      </c>
      <c r="P29" s="34">
        <f t="shared" si="16"/>
        <v>0</v>
      </c>
      <c r="Q29" s="34">
        <f>I29-M29</f>
        <v>3908</v>
      </c>
      <c r="R29" s="64"/>
    </row>
    <row r="30" spans="1:18" s="22" customFormat="1" ht="57" customHeight="1" x14ac:dyDescent="0.2">
      <c r="A30" s="18">
        <f t="shared" ref="A30:B30" si="20">A29+1</f>
        <v>18</v>
      </c>
      <c r="B30" s="19">
        <f t="shared" si="20"/>
        <v>18</v>
      </c>
      <c r="C30" s="20" t="s">
        <v>22</v>
      </c>
      <c r="D30" s="33" t="s">
        <v>71</v>
      </c>
      <c r="E30" s="57" t="s">
        <v>103</v>
      </c>
      <c r="F30" s="21">
        <f>SUM(G30:I30)</f>
        <v>240000</v>
      </c>
      <c r="G30" s="58"/>
      <c r="H30" s="58"/>
      <c r="I30" s="58">
        <v>240000</v>
      </c>
      <c r="J30" s="58">
        <f>SUM(K30:M30)</f>
        <v>10000</v>
      </c>
      <c r="K30" s="58"/>
      <c r="L30" s="58"/>
      <c r="M30" s="58">
        <v>10000</v>
      </c>
      <c r="N30" s="21">
        <f>SUM(O30:Q30)</f>
        <v>20000</v>
      </c>
      <c r="O30" s="34">
        <f t="shared" si="16"/>
        <v>0</v>
      </c>
      <c r="P30" s="34">
        <f t="shared" si="16"/>
        <v>0</v>
      </c>
      <c r="Q30" s="34">
        <v>20000</v>
      </c>
      <c r="R30" s="64"/>
    </row>
    <row r="31" spans="1:18" s="22" customFormat="1" ht="26.45" customHeight="1" x14ac:dyDescent="0.2">
      <c r="A31" s="18">
        <f t="shared" ref="A31:B31" si="21">A30+1</f>
        <v>19</v>
      </c>
      <c r="B31" s="19">
        <f t="shared" si="21"/>
        <v>19</v>
      </c>
      <c r="C31" s="32" t="s">
        <v>119</v>
      </c>
      <c r="D31" s="33" t="s">
        <v>82</v>
      </c>
      <c r="E31" s="29">
        <v>2022</v>
      </c>
      <c r="F31" s="21">
        <f>G31+H31+I31</f>
        <v>1000</v>
      </c>
      <c r="G31" s="19"/>
      <c r="H31" s="34"/>
      <c r="I31" s="19">
        <v>1000</v>
      </c>
      <c r="J31" s="34">
        <f>M31</f>
        <v>1000</v>
      </c>
      <c r="K31" s="34"/>
      <c r="L31" s="34"/>
      <c r="M31" s="34">
        <v>1000</v>
      </c>
      <c r="N31" s="34"/>
      <c r="O31" s="34"/>
      <c r="P31" s="34"/>
      <c r="Q31" s="34"/>
      <c r="R31" s="64"/>
    </row>
    <row r="32" spans="1:18" s="22" customFormat="1" ht="24" customHeight="1" x14ac:dyDescent="0.2">
      <c r="A32" s="18">
        <f t="shared" ref="A32:B32" si="22">A31+1</f>
        <v>20</v>
      </c>
      <c r="B32" s="19">
        <f t="shared" si="22"/>
        <v>20</v>
      </c>
      <c r="C32" s="20" t="s">
        <v>117</v>
      </c>
      <c r="D32" s="33"/>
      <c r="E32" s="57" t="s">
        <v>85</v>
      </c>
      <c r="F32" s="21">
        <f>G32+H32+I32</f>
        <v>300</v>
      </c>
      <c r="G32" s="58"/>
      <c r="H32" s="58"/>
      <c r="I32" s="58">
        <v>300</v>
      </c>
      <c r="J32" s="21">
        <f t="shared" ref="J32:J37" si="23">SUM(K32:M32)</f>
        <v>300</v>
      </c>
      <c r="K32" s="34"/>
      <c r="L32" s="34"/>
      <c r="M32" s="34">
        <v>300</v>
      </c>
      <c r="N32" s="21"/>
      <c r="O32" s="34"/>
      <c r="P32" s="34"/>
      <c r="Q32" s="34"/>
      <c r="R32" s="64"/>
    </row>
    <row r="33" spans="1:18" s="22" customFormat="1" ht="24.6" customHeight="1" x14ac:dyDescent="0.2">
      <c r="A33" s="18">
        <f t="shared" ref="A33:B33" si="24">A32+1</f>
        <v>21</v>
      </c>
      <c r="B33" s="19">
        <f t="shared" si="24"/>
        <v>21</v>
      </c>
      <c r="C33" s="20" t="s">
        <v>107</v>
      </c>
      <c r="D33" s="33" t="s">
        <v>33</v>
      </c>
      <c r="E33" s="57" t="s">
        <v>85</v>
      </c>
      <c r="F33" s="21">
        <f>SUM(G33:I33)</f>
        <v>2000</v>
      </c>
      <c r="G33" s="58"/>
      <c r="H33" s="58"/>
      <c r="I33" s="58">
        <v>2000</v>
      </c>
      <c r="J33" s="21">
        <f t="shared" si="23"/>
        <v>2000</v>
      </c>
      <c r="K33" s="58"/>
      <c r="L33" s="58"/>
      <c r="M33" s="58">
        <v>2000</v>
      </c>
      <c r="N33" s="21">
        <f>SUM(O33:Q33)</f>
        <v>0</v>
      </c>
      <c r="O33" s="34">
        <f t="shared" ref="O33:Q37" si="25">G33-K33</f>
        <v>0</v>
      </c>
      <c r="P33" s="34">
        <f t="shared" si="25"/>
        <v>0</v>
      </c>
      <c r="Q33" s="34">
        <f t="shared" si="25"/>
        <v>0</v>
      </c>
      <c r="R33" s="64"/>
    </row>
    <row r="34" spans="1:18" s="22" customFormat="1" ht="24.6" customHeight="1" x14ac:dyDescent="0.2">
      <c r="A34" s="18">
        <f t="shared" ref="A34:B34" si="26">A33+1</f>
        <v>22</v>
      </c>
      <c r="B34" s="19">
        <f t="shared" si="26"/>
        <v>22</v>
      </c>
      <c r="C34" s="20" t="s">
        <v>108</v>
      </c>
      <c r="D34" s="33" t="s">
        <v>42</v>
      </c>
      <c r="E34" s="57" t="s">
        <v>85</v>
      </c>
      <c r="F34" s="21">
        <f>SUM(G34:I34)</f>
        <v>2000</v>
      </c>
      <c r="G34" s="58"/>
      <c r="H34" s="58"/>
      <c r="I34" s="58">
        <v>2000</v>
      </c>
      <c r="J34" s="21">
        <f t="shared" si="23"/>
        <v>2000</v>
      </c>
      <c r="K34" s="58"/>
      <c r="L34" s="58"/>
      <c r="M34" s="58">
        <v>2000</v>
      </c>
      <c r="N34" s="21">
        <f>SUM(O34:Q34)</f>
        <v>0</v>
      </c>
      <c r="O34" s="34">
        <f t="shared" si="25"/>
        <v>0</v>
      </c>
      <c r="P34" s="34">
        <f t="shared" si="25"/>
        <v>0</v>
      </c>
      <c r="Q34" s="34">
        <f t="shared" si="25"/>
        <v>0</v>
      </c>
      <c r="R34" s="64"/>
    </row>
    <row r="35" spans="1:18" s="22" customFormat="1" ht="24.6" customHeight="1" x14ac:dyDescent="0.2">
      <c r="A35" s="18">
        <f t="shared" ref="A35:B35" si="27">A34+1</f>
        <v>23</v>
      </c>
      <c r="B35" s="19">
        <f t="shared" si="27"/>
        <v>23</v>
      </c>
      <c r="C35" s="20" t="s">
        <v>24</v>
      </c>
      <c r="D35" s="33" t="s">
        <v>38</v>
      </c>
      <c r="E35" s="57" t="s">
        <v>85</v>
      </c>
      <c r="F35" s="21">
        <f>SUM(G35:I35)</f>
        <v>2000</v>
      </c>
      <c r="G35" s="58"/>
      <c r="H35" s="58"/>
      <c r="I35" s="58">
        <v>2000</v>
      </c>
      <c r="J35" s="21">
        <f t="shared" si="23"/>
        <v>2000</v>
      </c>
      <c r="K35" s="58"/>
      <c r="L35" s="58"/>
      <c r="M35" s="58">
        <v>2000</v>
      </c>
      <c r="N35" s="21">
        <f>SUM(O35:Q35)</f>
        <v>0</v>
      </c>
      <c r="O35" s="34">
        <f t="shared" si="25"/>
        <v>0</v>
      </c>
      <c r="P35" s="34">
        <f t="shared" si="25"/>
        <v>0</v>
      </c>
      <c r="Q35" s="34">
        <f t="shared" si="25"/>
        <v>0</v>
      </c>
      <c r="R35" s="64"/>
    </row>
    <row r="36" spans="1:18" s="22" customFormat="1" ht="24.6" customHeight="1" x14ac:dyDescent="0.2">
      <c r="A36" s="18">
        <f t="shared" ref="A36:B36" si="28">A35+1</f>
        <v>24</v>
      </c>
      <c r="B36" s="19">
        <f t="shared" si="28"/>
        <v>24</v>
      </c>
      <c r="C36" s="20" t="s">
        <v>109</v>
      </c>
      <c r="D36" s="33" t="s">
        <v>31</v>
      </c>
      <c r="E36" s="57" t="s">
        <v>85</v>
      </c>
      <c r="F36" s="21">
        <f>SUM(G36:I36)</f>
        <v>2000</v>
      </c>
      <c r="G36" s="58"/>
      <c r="H36" s="58"/>
      <c r="I36" s="58">
        <v>2000</v>
      </c>
      <c r="J36" s="21">
        <f t="shared" si="23"/>
        <v>2000</v>
      </c>
      <c r="K36" s="58"/>
      <c r="L36" s="58"/>
      <c r="M36" s="58">
        <v>2000</v>
      </c>
      <c r="N36" s="21">
        <f>SUM(O36:Q36)</f>
        <v>0</v>
      </c>
      <c r="O36" s="34">
        <f t="shared" si="25"/>
        <v>0</v>
      </c>
      <c r="P36" s="34">
        <f t="shared" si="25"/>
        <v>0</v>
      </c>
      <c r="Q36" s="34">
        <f t="shared" si="25"/>
        <v>0</v>
      </c>
      <c r="R36" s="64"/>
    </row>
    <row r="37" spans="1:18" s="22" customFormat="1" ht="24.6" customHeight="1" x14ac:dyDescent="0.2">
      <c r="A37" s="18">
        <f t="shared" ref="A37:B37" si="29">A36+1</f>
        <v>25</v>
      </c>
      <c r="B37" s="19">
        <f t="shared" si="29"/>
        <v>25</v>
      </c>
      <c r="C37" s="20" t="s">
        <v>110</v>
      </c>
      <c r="D37" s="33" t="s">
        <v>41</v>
      </c>
      <c r="E37" s="57" t="s">
        <v>85</v>
      </c>
      <c r="F37" s="21">
        <f>SUM(G37:I37)</f>
        <v>2000</v>
      </c>
      <c r="G37" s="58"/>
      <c r="H37" s="58"/>
      <c r="I37" s="58">
        <v>2000</v>
      </c>
      <c r="J37" s="21">
        <f t="shared" si="23"/>
        <v>2000</v>
      </c>
      <c r="K37" s="58"/>
      <c r="L37" s="58"/>
      <c r="M37" s="58">
        <v>2000</v>
      </c>
      <c r="N37" s="21">
        <f>SUM(O37:Q37)</f>
        <v>0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64"/>
    </row>
    <row r="38" spans="1:18" s="13" customFormat="1" ht="24.6" customHeight="1" x14ac:dyDescent="0.2">
      <c r="A38" s="25"/>
      <c r="B38" s="26" t="s">
        <v>0</v>
      </c>
      <c r="C38" s="27" t="s">
        <v>66</v>
      </c>
      <c r="D38" s="28"/>
      <c r="E38" s="28"/>
      <c r="F38" s="56">
        <f t="shared" ref="F38:Q38" si="30">F39+F48+F63</f>
        <v>226628</v>
      </c>
      <c r="G38" s="56">
        <f t="shared" si="30"/>
        <v>3000</v>
      </c>
      <c r="H38" s="56">
        <f t="shared" si="30"/>
        <v>120400</v>
      </c>
      <c r="I38" s="56">
        <f t="shared" si="30"/>
        <v>103228</v>
      </c>
      <c r="J38" s="56">
        <f t="shared" si="30"/>
        <v>8500</v>
      </c>
      <c r="K38" s="56">
        <f t="shared" si="30"/>
        <v>0</v>
      </c>
      <c r="L38" s="56">
        <f t="shared" si="30"/>
        <v>0</v>
      </c>
      <c r="M38" s="56">
        <f t="shared" si="30"/>
        <v>8500</v>
      </c>
      <c r="N38" s="56">
        <f t="shared" si="30"/>
        <v>182728</v>
      </c>
      <c r="O38" s="56">
        <f t="shared" si="30"/>
        <v>3000</v>
      </c>
      <c r="P38" s="56">
        <f t="shared" si="30"/>
        <v>97000</v>
      </c>
      <c r="Q38" s="56">
        <f t="shared" si="30"/>
        <v>82728</v>
      </c>
      <c r="R38" s="64"/>
    </row>
    <row r="39" spans="1:18" s="13" customFormat="1" ht="24.6" customHeight="1" x14ac:dyDescent="0.2">
      <c r="A39" s="14"/>
      <c r="B39" s="15">
        <v>1</v>
      </c>
      <c r="C39" s="17" t="s">
        <v>120</v>
      </c>
      <c r="D39" s="28"/>
      <c r="E39" s="28"/>
      <c r="F39" s="56">
        <f>SUM(F40:F47)</f>
        <v>3000</v>
      </c>
      <c r="G39" s="56">
        <f t="shared" ref="G39:Q39" si="31">SUM(G40:G47)</f>
        <v>3000</v>
      </c>
      <c r="H39" s="56">
        <f t="shared" si="31"/>
        <v>0</v>
      </c>
      <c r="I39" s="56">
        <f t="shared" si="31"/>
        <v>0</v>
      </c>
      <c r="J39" s="56">
        <f t="shared" si="31"/>
        <v>0</v>
      </c>
      <c r="K39" s="56">
        <f t="shared" si="31"/>
        <v>0</v>
      </c>
      <c r="L39" s="56">
        <f t="shared" si="31"/>
        <v>0</v>
      </c>
      <c r="M39" s="56">
        <f t="shared" si="31"/>
        <v>0</v>
      </c>
      <c r="N39" s="56">
        <f>SUM(N40:N47)</f>
        <v>3000</v>
      </c>
      <c r="O39" s="56">
        <f t="shared" si="31"/>
        <v>3000</v>
      </c>
      <c r="P39" s="56">
        <f t="shared" si="31"/>
        <v>0</v>
      </c>
      <c r="Q39" s="56">
        <f t="shared" si="31"/>
        <v>0</v>
      </c>
      <c r="R39" s="64"/>
    </row>
    <row r="40" spans="1:18" s="22" customFormat="1" ht="26.45" customHeight="1" x14ac:dyDescent="0.2">
      <c r="A40" s="30">
        <f>A37+1</f>
        <v>26</v>
      </c>
      <c r="B40" s="31">
        <v>1</v>
      </c>
      <c r="C40" s="36" t="s">
        <v>86</v>
      </c>
      <c r="D40" s="35" t="s">
        <v>33</v>
      </c>
      <c r="E40" s="29">
        <v>2022</v>
      </c>
      <c r="F40" s="21">
        <f>SUM(G40:I40)</f>
        <v>350</v>
      </c>
      <c r="G40" s="18">
        <v>350</v>
      </c>
      <c r="H40" s="34"/>
      <c r="I40" s="19"/>
      <c r="J40" s="19"/>
      <c r="K40" s="19"/>
      <c r="L40" s="19"/>
      <c r="M40" s="19"/>
      <c r="N40" s="21">
        <f>SUM(O40:Q40)</f>
        <v>350</v>
      </c>
      <c r="O40" s="18">
        <v>350</v>
      </c>
      <c r="P40" s="34"/>
      <c r="Q40" s="19"/>
      <c r="R40" s="64"/>
    </row>
    <row r="41" spans="1:18" s="22" customFormat="1" ht="26.45" customHeight="1" x14ac:dyDescent="0.2">
      <c r="A41" s="30">
        <f>A40+1</f>
        <v>27</v>
      </c>
      <c r="B41" s="31">
        <f>B40+1</f>
        <v>2</v>
      </c>
      <c r="C41" s="36" t="s">
        <v>87</v>
      </c>
      <c r="D41" s="35" t="s">
        <v>44</v>
      </c>
      <c r="E41" s="29">
        <v>2022</v>
      </c>
      <c r="F41" s="21">
        <f t="shared" ref="F41:F47" si="32">SUM(G41:I41)</f>
        <v>450</v>
      </c>
      <c r="G41" s="18">
        <v>450</v>
      </c>
      <c r="H41" s="34"/>
      <c r="I41" s="19"/>
      <c r="J41" s="19"/>
      <c r="K41" s="19"/>
      <c r="L41" s="19"/>
      <c r="M41" s="19"/>
      <c r="N41" s="21">
        <f t="shared" ref="N41:N47" si="33">SUM(O41:Q41)</f>
        <v>450</v>
      </c>
      <c r="O41" s="18">
        <v>450</v>
      </c>
      <c r="P41" s="34"/>
      <c r="Q41" s="19"/>
      <c r="R41" s="64"/>
    </row>
    <row r="42" spans="1:18" s="22" customFormat="1" ht="26.45" customHeight="1" x14ac:dyDescent="0.2">
      <c r="A42" s="30">
        <f t="shared" ref="A42:A47" si="34">A41+1</f>
        <v>28</v>
      </c>
      <c r="B42" s="31">
        <f t="shared" ref="B42:B47" si="35">B41+1</f>
        <v>3</v>
      </c>
      <c r="C42" s="36" t="s">
        <v>88</v>
      </c>
      <c r="D42" s="35" t="s">
        <v>56</v>
      </c>
      <c r="E42" s="29">
        <v>2022</v>
      </c>
      <c r="F42" s="21">
        <f t="shared" si="32"/>
        <v>300</v>
      </c>
      <c r="G42" s="18">
        <v>300</v>
      </c>
      <c r="H42" s="34"/>
      <c r="I42" s="19"/>
      <c r="J42" s="19"/>
      <c r="K42" s="19"/>
      <c r="L42" s="19"/>
      <c r="M42" s="19"/>
      <c r="N42" s="21">
        <f t="shared" si="33"/>
        <v>300</v>
      </c>
      <c r="O42" s="18">
        <v>300</v>
      </c>
      <c r="P42" s="34"/>
      <c r="Q42" s="19"/>
      <c r="R42" s="64"/>
    </row>
    <row r="43" spans="1:18" s="22" customFormat="1" ht="26.45" customHeight="1" x14ac:dyDescent="0.2">
      <c r="A43" s="30">
        <f t="shared" si="34"/>
        <v>29</v>
      </c>
      <c r="B43" s="31">
        <f t="shared" si="35"/>
        <v>4</v>
      </c>
      <c r="C43" s="36" t="s">
        <v>89</v>
      </c>
      <c r="D43" s="35" t="s">
        <v>56</v>
      </c>
      <c r="E43" s="29">
        <v>2022</v>
      </c>
      <c r="F43" s="21">
        <f t="shared" si="32"/>
        <v>450</v>
      </c>
      <c r="G43" s="18">
        <v>450</v>
      </c>
      <c r="H43" s="34"/>
      <c r="I43" s="19"/>
      <c r="J43" s="19"/>
      <c r="K43" s="19"/>
      <c r="L43" s="19"/>
      <c r="M43" s="19"/>
      <c r="N43" s="21">
        <f t="shared" si="33"/>
        <v>450</v>
      </c>
      <c r="O43" s="18">
        <v>450</v>
      </c>
      <c r="P43" s="34"/>
      <c r="Q43" s="19"/>
      <c r="R43" s="64"/>
    </row>
    <row r="44" spans="1:18" s="22" customFormat="1" ht="26.45" customHeight="1" x14ac:dyDescent="0.2">
      <c r="A44" s="30">
        <f t="shared" si="34"/>
        <v>30</v>
      </c>
      <c r="B44" s="31">
        <f t="shared" si="35"/>
        <v>5</v>
      </c>
      <c r="C44" s="36" t="s">
        <v>90</v>
      </c>
      <c r="D44" s="35" t="s">
        <v>41</v>
      </c>
      <c r="E44" s="29">
        <v>2022</v>
      </c>
      <c r="F44" s="21">
        <f t="shared" si="32"/>
        <v>350</v>
      </c>
      <c r="G44" s="18">
        <v>350</v>
      </c>
      <c r="H44" s="34"/>
      <c r="I44" s="19"/>
      <c r="J44" s="19"/>
      <c r="K44" s="19"/>
      <c r="L44" s="19"/>
      <c r="M44" s="19"/>
      <c r="N44" s="21">
        <f t="shared" si="33"/>
        <v>350</v>
      </c>
      <c r="O44" s="18">
        <v>350</v>
      </c>
      <c r="P44" s="34"/>
      <c r="Q44" s="19"/>
      <c r="R44" s="64"/>
    </row>
    <row r="45" spans="1:18" s="22" customFormat="1" ht="26.45" customHeight="1" x14ac:dyDescent="0.2">
      <c r="A45" s="30">
        <f t="shared" si="34"/>
        <v>31</v>
      </c>
      <c r="B45" s="31">
        <f t="shared" si="35"/>
        <v>6</v>
      </c>
      <c r="C45" s="36" t="s">
        <v>91</v>
      </c>
      <c r="D45" s="35" t="s">
        <v>50</v>
      </c>
      <c r="E45" s="29">
        <v>2022</v>
      </c>
      <c r="F45" s="21">
        <f t="shared" si="32"/>
        <v>400</v>
      </c>
      <c r="G45" s="18">
        <v>400</v>
      </c>
      <c r="H45" s="34"/>
      <c r="I45" s="19"/>
      <c r="J45" s="19"/>
      <c r="K45" s="19"/>
      <c r="L45" s="19"/>
      <c r="M45" s="19"/>
      <c r="N45" s="21">
        <f t="shared" si="33"/>
        <v>400</v>
      </c>
      <c r="O45" s="18">
        <v>400</v>
      </c>
      <c r="P45" s="34"/>
      <c r="Q45" s="19"/>
      <c r="R45" s="64"/>
    </row>
    <row r="46" spans="1:18" s="22" customFormat="1" ht="26.45" customHeight="1" x14ac:dyDescent="0.2">
      <c r="A46" s="30">
        <f t="shared" si="34"/>
        <v>32</v>
      </c>
      <c r="B46" s="31">
        <f t="shared" si="35"/>
        <v>7</v>
      </c>
      <c r="C46" s="36" t="s">
        <v>92</v>
      </c>
      <c r="D46" s="35" t="s">
        <v>39</v>
      </c>
      <c r="E46" s="29">
        <v>2022</v>
      </c>
      <c r="F46" s="21">
        <f t="shared" si="32"/>
        <v>400</v>
      </c>
      <c r="G46" s="18">
        <v>400</v>
      </c>
      <c r="H46" s="34"/>
      <c r="I46" s="19"/>
      <c r="J46" s="19"/>
      <c r="K46" s="19"/>
      <c r="L46" s="19"/>
      <c r="M46" s="19"/>
      <c r="N46" s="21">
        <f t="shared" si="33"/>
        <v>400</v>
      </c>
      <c r="O46" s="18">
        <v>400</v>
      </c>
      <c r="P46" s="34"/>
      <c r="Q46" s="19"/>
      <c r="R46" s="64"/>
    </row>
    <row r="47" spans="1:18" s="22" customFormat="1" ht="26.45" customHeight="1" x14ac:dyDescent="0.2">
      <c r="A47" s="30">
        <f t="shared" si="34"/>
        <v>33</v>
      </c>
      <c r="B47" s="31">
        <f t="shared" si="35"/>
        <v>8</v>
      </c>
      <c r="C47" s="36" t="s">
        <v>93</v>
      </c>
      <c r="D47" s="35" t="s">
        <v>43</v>
      </c>
      <c r="E47" s="29">
        <v>2022</v>
      </c>
      <c r="F47" s="21">
        <f t="shared" si="32"/>
        <v>300</v>
      </c>
      <c r="G47" s="18">
        <v>300</v>
      </c>
      <c r="H47" s="34"/>
      <c r="I47" s="19"/>
      <c r="J47" s="19"/>
      <c r="K47" s="19"/>
      <c r="L47" s="19"/>
      <c r="M47" s="19"/>
      <c r="N47" s="21">
        <f t="shared" si="33"/>
        <v>300</v>
      </c>
      <c r="O47" s="18">
        <v>300</v>
      </c>
      <c r="P47" s="34"/>
      <c r="Q47" s="19"/>
      <c r="R47" s="64"/>
    </row>
    <row r="48" spans="1:18" s="13" customFormat="1" ht="24.6" customHeight="1" x14ac:dyDescent="0.2">
      <c r="A48" s="14"/>
      <c r="B48" s="15">
        <v>2</v>
      </c>
      <c r="C48" s="23" t="s">
        <v>13</v>
      </c>
      <c r="D48" s="28"/>
      <c r="E48" s="59"/>
      <c r="F48" s="56">
        <f t="shared" ref="F48:Q48" si="36">SUM(F49:F62)</f>
        <v>121700</v>
      </c>
      <c r="G48" s="56">
        <f t="shared" si="36"/>
        <v>0</v>
      </c>
      <c r="H48" s="56">
        <f t="shared" si="36"/>
        <v>120400</v>
      </c>
      <c r="I48" s="56">
        <f t="shared" si="36"/>
        <v>1300</v>
      </c>
      <c r="J48" s="56">
        <f t="shared" si="36"/>
        <v>0</v>
      </c>
      <c r="K48" s="56">
        <f t="shared" si="36"/>
        <v>0</v>
      </c>
      <c r="L48" s="56">
        <f t="shared" si="36"/>
        <v>0</v>
      </c>
      <c r="M48" s="56">
        <f t="shared" si="36"/>
        <v>0</v>
      </c>
      <c r="N48" s="56">
        <f t="shared" si="36"/>
        <v>98500</v>
      </c>
      <c r="O48" s="56">
        <f t="shared" si="36"/>
        <v>0</v>
      </c>
      <c r="P48" s="56">
        <f t="shared" si="36"/>
        <v>97000</v>
      </c>
      <c r="Q48" s="56">
        <f t="shared" si="36"/>
        <v>1500</v>
      </c>
      <c r="R48" s="64"/>
    </row>
    <row r="49" spans="1:18" s="22" customFormat="1" ht="26.45" customHeight="1" x14ac:dyDescent="0.2">
      <c r="A49" s="30">
        <f>A47+1</f>
        <v>34</v>
      </c>
      <c r="B49" s="31">
        <f>B47+1</f>
        <v>9</v>
      </c>
      <c r="C49" s="32" t="s">
        <v>34</v>
      </c>
      <c r="D49" s="33" t="s">
        <v>35</v>
      </c>
      <c r="E49" s="29">
        <v>2022</v>
      </c>
      <c r="F49" s="21">
        <f t="shared" ref="F49:F52" si="37">G49+H49+I49</f>
        <v>5000</v>
      </c>
      <c r="G49" s="19"/>
      <c r="H49" s="34">
        <v>5000</v>
      </c>
      <c r="I49" s="19"/>
      <c r="J49" s="19"/>
      <c r="K49" s="19"/>
      <c r="L49" s="19"/>
      <c r="M49" s="19"/>
      <c r="N49" s="34">
        <f>SUM(O49:Q49)</f>
        <v>5000</v>
      </c>
      <c r="O49" s="34"/>
      <c r="P49" s="34">
        <v>5000</v>
      </c>
      <c r="Q49" s="34"/>
      <c r="R49" s="64"/>
    </row>
    <row r="50" spans="1:18" s="22" customFormat="1" ht="26.45" customHeight="1" x14ac:dyDescent="0.2">
      <c r="A50" s="30">
        <f>A49+1</f>
        <v>35</v>
      </c>
      <c r="B50" s="30">
        <f>B49+1</f>
        <v>10</v>
      </c>
      <c r="C50" s="32" t="s">
        <v>121</v>
      </c>
      <c r="D50" s="33"/>
      <c r="E50" s="29">
        <v>2022</v>
      </c>
      <c r="F50" s="21">
        <f t="shared" si="37"/>
        <v>5000</v>
      </c>
      <c r="G50" s="19"/>
      <c r="H50" s="34">
        <v>5000</v>
      </c>
      <c r="I50" s="19"/>
      <c r="J50" s="19"/>
      <c r="K50" s="19"/>
      <c r="L50" s="19"/>
      <c r="M50" s="19"/>
      <c r="N50" s="34">
        <f t="shared" ref="N50:N52" si="38">SUM(O50:Q50)</f>
        <v>5000</v>
      </c>
      <c r="O50" s="34"/>
      <c r="P50" s="34">
        <v>5000</v>
      </c>
      <c r="Q50" s="34"/>
      <c r="R50" s="64"/>
    </row>
    <row r="51" spans="1:18" s="22" customFormat="1" ht="26.45" customHeight="1" x14ac:dyDescent="0.2">
      <c r="A51" s="30">
        <f t="shared" ref="A51:A62" si="39">A50+1</f>
        <v>36</v>
      </c>
      <c r="B51" s="30">
        <f t="shared" ref="B51:B62" si="40">B50+1</f>
        <v>11</v>
      </c>
      <c r="C51" s="32" t="s">
        <v>129</v>
      </c>
      <c r="D51" s="33"/>
      <c r="E51" s="29">
        <v>2022</v>
      </c>
      <c r="F51" s="21">
        <f t="shared" si="37"/>
        <v>5000</v>
      </c>
      <c r="G51" s="19"/>
      <c r="H51" s="34">
        <v>5000</v>
      </c>
      <c r="I51" s="19"/>
      <c r="J51" s="19"/>
      <c r="K51" s="19"/>
      <c r="L51" s="19"/>
      <c r="M51" s="19"/>
      <c r="N51" s="34">
        <f t="shared" si="38"/>
        <v>5000</v>
      </c>
      <c r="O51" s="34"/>
      <c r="P51" s="34">
        <v>5000</v>
      </c>
      <c r="Q51" s="34"/>
      <c r="R51" s="64"/>
    </row>
    <row r="52" spans="1:18" s="22" customFormat="1" ht="26.45" customHeight="1" x14ac:dyDescent="0.2">
      <c r="A52" s="30">
        <f t="shared" si="39"/>
        <v>37</v>
      </c>
      <c r="B52" s="30">
        <f t="shared" si="40"/>
        <v>12</v>
      </c>
      <c r="C52" s="32" t="s">
        <v>122</v>
      </c>
      <c r="D52" s="33"/>
      <c r="E52" s="29">
        <v>2022</v>
      </c>
      <c r="F52" s="21">
        <f t="shared" si="37"/>
        <v>5000</v>
      </c>
      <c r="G52" s="19"/>
      <c r="H52" s="34">
        <v>5000</v>
      </c>
      <c r="I52" s="19"/>
      <c r="J52" s="19"/>
      <c r="K52" s="19"/>
      <c r="L52" s="19"/>
      <c r="M52" s="19"/>
      <c r="N52" s="34">
        <f t="shared" si="38"/>
        <v>5000</v>
      </c>
      <c r="O52" s="34"/>
      <c r="P52" s="34">
        <v>5000</v>
      </c>
      <c r="Q52" s="34"/>
      <c r="R52" s="64"/>
    </row>
    <row r="53" spans="1:18" s="22" customFormat="1" ht="26.45" customHeight="1" x14ac:dyDescent="0.2">
      <c r="A53" s="30">
        <f t="shared" si="39"/>
        <v>38</v>
      </c>
      <c r="B53" s="30">
        <f t="shared" si="40"/>
        <v>13</v>
      </c>
      <c r="C53" s="67" t="s">
        <v>46</v>
      </c>
      <c r="D53" s="35" t="s">
        <v>37</v>
      </c>
      <c r="E53" s="29">
        <v>2022</v>
      </c>
      <c r="F53" s="21">
        <f>G53+H53+I53</f>
        <v>8500</v>
      </c>
      <c r="G53" s="19"/>
      <c r="H53" s="21">
        <v>8500</v>
      </c>
      <c r="I53" s="19"/>
      <c r="J53" s="19"/>
      <c r="K53" s="19"/>
      <c r="L53" s="19"/>
      <c r="M53" s="19"/>
      <c r="N53" s="34">
        <f t="shared" ref="N53:N54" si="41">SUM(O53:Q53)</f>
        <v>5000</v>
      </c>
      <c r="O53" s="21"/>
      <c r="P53" s="21">
        <v>5000</v>
      </c>
      <c r="Q53" s="21"/>
      <c r="R53" s="64"/>
    </row>
    <row r="54" spans="1:18" s="22" customFormat="1" ht="26.45" customHeight="1" x14ac:dyDescent="0.2">
      <c r="A54" s="30">
        <f t="shared" si="39"/>
        <v>39</v>
      </c>
      <c r="B54" s="30">
        <f t="shared" si="40"/>
        <v>14</v>
      </c>
      <c r="C54" s="67" t="s">
        <v>61</v>
      </c>
      <c r="D54" s="35" t="s">
        <v>37</v>
      </c>
      <c r="E54" s="29">
        <v>2022</v>
      </c>
      <c r="F54" s="21">
        <f>G54+H54+I54</f>
        <v>7500</v>
      </c>
      <c r="G54" s="19"/>
      <c r="H54" s="21">
        <v>7500</v>
      </c>
      <c r="I54" s="19"/>
      <c r="J54" s="19"/>
      <c r="K54" s="19"/>
      <c r="L54" s="19"/>
      <c r="M54" s="19"/>
      <c r="N54" s="34">
        <f t="shared" si="41"/>
        <v>5000</v>
      </c>
      <c r="O54" s="21"/>
      <c r="P54" s="21">
        <v>5000</v>
      </c>
      <c r="Q54" s="21"/>
      <c r="R54" s="64"/>
    </row>
    <row r="55" spans="1:18" s="22" customFormat="1" ht="27.6" customHeight="1" x14ac:dyDescent="0.2">
      <c r="A55" s="30">
        <f t="shared" si="39"/>
        <v>40</v>
      </c>
      <c r="B55" s="30">
        <f t="shared" si="40"/>
        <v>15</v>
      </c>
      <c r="C55" s="2" t="s">
        <v>48</v>
      </c>
      <c r="D55" s="35" t="s">
        <v>49</v>
      </c>
      <c r="E55" s="29">
        <v>2022</v>
      </c>
      <c r="F55" s="21">
        <f>G55+H55+I55</f>
        <v>14900</v>
      </c>
      <c r="G55" s="19"/>
      <c r="H55" s="21">
        <v>14900</v>
      </c>
      <c r="I55" s="19"/>
      <c r="J55" s="19"/>
      <c r="K55" s="19"/>
      <c r="L55" s="19"/>
      <c r="M55" s="19"/>
      <c r="N55" s="21">
        <f>SUM(O55:Q55)</f>
        <v>10000</v>
      </c>
      <c r="O55" s="21"/>
      <c r="P55" s="21">
        <v>10000</v>
      </c>
      <c r="Q55" s="21"/>
      <c r="R55" s="64"/>
    </row>
    <row r="56" spans="1:18" s="22" customFormat="1" ht="37.9" customHeight="1" x14ac:dyDescent="0.2">
      <c r="A56" s="30">
        <f t="shared" si="39"/>
        <v>41</v>
      </c>
      <c r="B56" s="30">
        <f t="shared" si="40"/>
        <v>16</v>
      </c>
      <c r="C56" s="2" t="s">
        <v>47</v>
      </c>
      <c r="D56" s="35" t="s">
        <v>31</v>
      </c>
      <c r="E56" s="29">
        <v>2022</v>
      </c>
      <c r="F56" s="21">
        <f>G56+H56+I56</f>
        <v>18000</v>
      </c>
      <c r="G56" s="19"/>
      <c r="H56" s="21">
        <v>18000</v>
      </c>
      <c r="I56" s="19"/>
      <c r="J56" s="19"/>
      <c r="K56" s="19"/>
      <c r="L56" s="19"/>
      <c r="M56" s="19"/>
      <c r="N56" s="21">
        <v>18000</v>
      </c>
      <c r="O56" s="21"/>
      <c r="P56" s="21">
        <v>18000</v>
      </c>
      <c r="Q56" s="21"/>
      <c r="R56" s="64"/>
    </row>
    <row r="57" spans="1:18" s="52" customFormat="1" ht="28.15" customHeight="1" x14ac:dyDescent="0.2">
      <c r="A57" s="30">
        <f t="shared" si="39"/>
        <v>42</v>
      </c>
      <c r="B57" s="30">
        <f t="shared" si="40"/>
        <v>17</v>
      </c>
      <c r="C57" s="53" t="s">
        <v>123</v>
      </c>
      <c r="D57" s="54" t="s">
        <v>45</v>
      </c>
      <c r="E57" s="50">
        <v>2022</v>
      </c>
      <c r="F57" s="51">
        <f t="shared" ref="F57:F62" si="42">G57+H57+I57</f>
        <v>7000</v>
      </c>
      <c r="G57" s="1"/>
      <c r="H57" s="55">
        <v>7000</v>
      </c>
      <c r="I57" s="1"/>
      <c r="J57" s="1"/>
      <c r="K57" s="1"/>
      <c r="L57" s="1"/>
      <c r="M57" s="1"/>
      <c r="N57" s="55">
        <f>P57</f>
        <v>7000</v>
      </c>
      <c r="O57" s="55"/>
      <c r="P57" s="55">
        <v>7000</v>
      </c>
      <c r="Q57" s="55"/>
      <c r="R57" s="64"/>
    </row>
    <row r="58" spans="1:18" s="22" customFormat="1" ht="24" customHeight="1" x14ac:dyDescent="0.2">
      <c r="A58" s="30">
        <f t="shared" si="39"/>
        <v>43</v>
      </c>
      <c r="B58" s="30">
        <f t="shared" si="40"/>
        <v>18</v>
      </c>
      <c r="C58" s="2" t="s">
        <v>53</v>
      </c>
      <c r="D58" s="35" t="s">
        <v>33</v>
      </c>
      <c r="E58" s="29">
        <v>2022</v>
      </c>
      <c r="F58" s="21">
        <f t="shared" si="42"/>
        <v>8500</v>
      </c>
      <c r="G58" s="19"/>
      <c r="H58" s="34">
        <v>8500</v>
      </c>
      <c r="I58" s="19"/>
      <c r="J58" s="19"/>
      <c r="K58" s="19"/>
      <c r="L58" s="19"/>
      <c r="M58" s="19"/>
      <c r="N58" s="21">
        <f t="shared" ref="N58:N60" si="43">O58+P58+Q58</f>
        <v>3200</v>
      </c>
      <c r="O58" s="19"/>
      <c r="P58" s="34">
        <v>3200</v>
      </c>
      <c r="Q58" s="19"/>
      <c r="R58" s="64"/>
    </row>
    <row r="59" spans="1:18" s="22" customFormat="1" ht="26.45" customHeight="1" x14ac:dyDescent="0.2">
      <c r="A59" s="30">
        <f t="shared" si="39"/>
        <v>44</v>
      </c>
      <c r="B59" s="30">
        <f t="shared" si="40"/>
        <v>19</v>
      </c>
      <c r="C59" s="2" t="s">
        <v>54</v>
      </c>
      <c r="D59" s="35" t="s">
        <v>56</v>
      </c>
      <c r="E59" s="29">
        <v>2022</v>
      </c>
      <c r="F59" s="21">
        <f t="shared" si="42"/>
        <v>7000</v>
      </c>
      <c r="G59" s="19"/>
      <c r="H59" s="34">
        <v>7000</v>
      </c>
      <c r="I59" s="19"/>
      <c r="J59" s="19"/>
      <c r="K59" s="19"/>
      <c r="L59" s="19"/>
      <c r="M59" s="19"/>
      <c r="N59" s="21">
        <f t="shared" si="43"/>
        <v>3500</v>
      </c>
      <c r="O59" s="19"/>
      <c r="P59" s="34">
        <v>3500</v>
      </c>
      <c r="Q59" s="19"/>
      <c r="R59" s="64"/>
    </row>
    <row r="60" spans="1:18" s="22" customFormat="1" ht="26.45" customHeight="1" x14ac:dyDescent="0.2">
      <c r="A60" s="30">
        <f t="shared" si="39"/>
        <v>45</v>
      </c>
      <c r="B60" s="30">
        <f t="shared" si="40"/>
        <v>20</v>
      </c>
      <c r="C60" s="2" t="s">
        <v>55</v>
      </c>
      <c r="D60" s="35" t="s">
        <v>40</v>
      </c>
      <c r="E60" s="29">
        <v>2022</v>
      </c>
      <c r="F60" s="21">
        <f t="shared" si="42"/>
        <v>7000</v>
      </c>
      <c r="G60" s="19"/>
      <c r="H60" s="34">
        <v>7000</v>
      </c>
      <c r="I60" s="19"/>
      <c r="J60" s="19"/>
      <c r="K60" s="19"/>
      <c r="L60" s="19"/>
      <c r="M60" s="19"/>
      <c r="N60" s="21">
        <f t="shared" si="43"/>
        <v>3300</v>
      </c>
      <c r="O60" s="19"/>
      <c r="P60" s="34">
        <v>3300</v>
      </c>
      <c r="Q60" s="19"/>
      <c r="R60" s="64"/>
    </row>
    <row r="61" spans="1:18" s="52" customFormat="1" ht="26.45" customHeight="1" x14ac:dyDescent="0.2">
      <c r="A61" s="30">
        <f t="shared" si="39"/>
        <v>46</v>
      </c>
      <c r="B61" s="30">
        <f t="shared" si="40"/>
        <v>21</v>
      </c>
      <c r="C61" s="2" t="s">
        <v>114</v>
      </c>
      <c r="D61" s="49" t="s">
        <v>115</v>
      </c>
      <c r="E61" s="50">
        <v>2022</v>
      </c>
      <c r="F61" s="51">
        <f t="shared" si="42"/>
        <v>15000</v>
      </c>
      <c r="G61" s="1"/>
      <c r="H61" s="51">
        <v>15000</v>
      </c>
      <c r="I61" s="1"/>
      <c r="J61" s="1"/>
      <c r="K61" s="1"/>
      <c r="L61" s="1"/>
      <c r="M61" s="1"/>
      <c r="N61" s="51">
        <f>SUM(O61:Q61)</f>
        <v>15000</v>
      </c>
      <c r="O61" s="51"/>
      <c r="P61" s="51">
        <v>15000</v>
      </c>
      <c r="Q61" s="51"/>
      <c r="R61" s="64"/>
    </row>
    <row r="62" spans="1:18" s="22" customFormat="1" ht="36.6" customHeight="1" x14ac:dyDescent="0.2">
      <c r="A62" s="30">
        <f t="shared" si="39"/>
        <v>47</v>
      </c>
      <c r="B62" s="30">
        <f t="shared" si="40"/>
        <v>22</v>
      </c>
      <c r="C62" s="20" t="s">
        <v>57</v>
      </c>
      <c r="D62" s="33" t="s">
        <v>42</v>
      </c>
      <c r="E62" s="50">
        <v>2022</v>
      </c>
      <c r="F62" s="21">
        <f t="shared" si="42"/>
        <v>8300</v>
      </c>
      <c r="G62" s="58"/>
      <c r="H62" s="58">
        <v>7000</v>
      </c>
      <c r="I62" s="58">
        <v>1300</v>
      </c>
      <c r="J62" s="58"/>
      <c r="K62" s="58"/>
      <c r="L62" s="58"/>
      <c r="M62" s="58"/>
      <c r="N62" s="34">
        <f t="shared" ref="N62" si="44">O62+P62+Q62</f>
        <v>8500</v>
      </c>
      <c r="O62" s="34">
        <f>G62-K62</f>
        <v>0</v>
      </c>
      <c r="P62" s="34">
        <v>7000</v>
      </c>
      <c r="Q62" s="34">
        <v>1500</v>
      </c>
      <c r="R62" s="64"/>
    </row>
    <row r="63" spans="1:18" s="13" customFormat="1" ht="24.6" customHeight="1" x14ac:dyDescent="0.2">
      <c r="A63" s="24"/>
      <c r="B63" s="15">
        <v>3</v>
      </c>
      <c r="C63" s="23" t="s">
        <v>19</v>
      </c>
      <c r="D63" s="28"/>
      <c r="E63" s="28"/>
      <c r="F63" s="56">
        <f t="shared" ref="F63:Q63" si="45">SUM(F64:F93)</f>
        <v>101928</v>
      </c>
      <c r="G63" s="56">
        <f t="shared" si="45"/>
        <v>0</v>
      </c>
      <c r="H63" s="56">
        <f t="shared" si="45"/>
        <v>0</v>
      </c>
      <c r="I63" s="56">
        <f t="shared" si="45"/>
        <v>101928</v>
      </c>
      <c r="J63" s="56">
        <f t="shared" si="45"/>
        <v>8500</v>
      </c>
      <c r="K63" s="56">
        <f t="shared" si="45"/>
        <v>0</v>
      </c>
      <c r="L63" s="56">
        <f t="shared" si="45"/>
        <v>0</v>
      </c>
      <c r="M63" s="56">
        <f t="shared" si="45"/>
        <v>8500</v>
      </c>
      <c r="N63" s="56">
        <f t="shared" si="45"/>
        <v>81228</v>
      </c>
      <c r="O63" s="56">
        <f t="shared" si="45"/>
        <v>0</v>
      </c>
      <c r="P63" s="56">
        <f t="shared" si="45"/>
        <v>0</v>
      </c>
      <c r="Q63" s="56">
        <f t="shared" si="45"/>
        <v>81228</v>
      </c>
      <c r="R63" s="64"/>
    </row>
    <row r="64" spans="1:18" s="22" customFormat="1" ht="26.45" customHeight="1" x14ac:dyDescent="0.2">
      <c r="A64" s="30">
        <f>A62+1</f>
        <v>48</v>
      </c>
      <c r="B64" s="30">
        <f>B62+1</f>
        <v>23</v>
      </c>
      <c r="C64" s="32" t="s">
        <v>128</v>
      </c>
      <c r="D64" s="33" t="s">
        <v>82</v>
      </c>
      <c r="E64" s="29" t="s">
        <v>126</v>
      </c>
      <c r="F64" s="21">
        <f>G64+H64+I64</f>
        <v>25000</v>
      </c>
      <c r="G64" s="19"/>
      <c r="H64" s="34"/>
      <c r="I64" s="19">
        <v>25000</v>
      </c>
      <c r="J64" s="19">
        <f t="shared" ref="J64:J71" si="46">SUM(K64:M64)</f>
        <v>0</v>
      </c>
      <c r="K64" s="19"/>
      <c r="L64" s="19"/>
      <c r="M64" s="19"/>
      <c r="N64" s="34">
        <f>SUM(O64:Q64)</f>
        <v>10000</v>
      </c>
      <c r="O64" s="34"/>
      <c r="P64" s="34"/>
      <c r="Q64" s="34">
        <v>10000</v>
      </c>
      <c r="R64" s="64"/>
    </row>
    <row r="65" spans="1:18" s="22" customFormat="1" ht="26.45" customHeight="1" x14ac:dyDescent="0.2">
      <c r="A65" s="30">
        <f>A64+1</f>
        <v>49</v>
      </c>
      <c r="B65" s="30">
        <f>B64+1</f>
        <v>24</v>
      </c>
      <c r="C65" s="32" t="s">
        <v>127</v>
      </c>
      <c r="D65" s="33"/>
      <c r="E65" s="29">
        <v>2022</v>
      </c>
      <c r="F65" s="21">
        <f>G65+H65+I65</f>
        <v>10000</v>
      </c>
      <c r="G65" s="19"/>
      <c r="H65" s="34"/>
      <c r="I65" s="19">
        <v>10000</v>
      </c>
      <c r="J65" s="19"/>
      <c r="K65" s="19"/>
      <c r="L65" s="19"/>
      <c r="M65" s="19"/>
      <c r="N65" s="34">
        <f>SUM(O65:Q65)</f>
        <v>10000</v>
      </c>
      <c r="O65" s="34"/>
      <c r="P65" s="34"/>
      <c r="Q65" s="34">
        <v>10000</v>
      </c>
      <c r="R65" s="64"/>
    </row>
    <row r="66" spans="1:18" s="22" customFormat="1" ht="26.45" customHeight="1" x14ac:dyDescent="0.2">
      <c r="A66" s="30">
        <f t="shared" ref="A66:A93" si="47">A65+1</f>
        <v>50</v>
      </c>
      <c r="B66" s="30">
        <f t="shared" ref="B66:B93" si="48">B65+1</f>
        <v>25</v>
      </c>
      <c r="C66" s="32" t="s">
        <v>125</v>
      </c>
      <c r="D66" s="33"/>
      <c r="E66" s="29">
        <v>2022</v>
      </c>
      <c r="F66" s="21">
        <v>1000</v>
      </c>
      <c r="G66" s="19"/>
      <c r="H66" s="34"/>
      <c r="I66" s="19">
        <v>1000</v>
      </c>
      <c r="J66" s="19"/>
      <c r="K66" s="19"/>
      <c r="L66" s="19"/>
      <c r="M66" s="19"/>
      <c r="N66" s="34">
        <v>1000</v>
      </c>
      <c r="O66" s="34"/>
      <c r="P66" s="34"/>
      <c r="Q66" s="34">
        <v>1000</v>
      </c>
      <c r="R66" s="64"/>
    </row>
    <row r="67" spans="1:18" s="22" customFormat="1" ht="26.45" customHeight="1" x14ac:dyDescent="0.2">
      <c r="A67" s="30">
        <f t="shared" si="47"/>
        <v>51</v>
      </c>
      <c r="B67" s="30">
        <f t="shared" si="48"/>
        <v>26</v>
      </c>
      <c r="C67" s="32" t="s">
        <v>83</v>
      </c>
      <c r="D67" s="33" t="s">
        <v>35</v>
      </c>
      <c r="E67" s="29">
        <v>2022</v>
      </c>
      <c r="F67" s="21">
        <f t="shared" ref="F67:F71" si="49">G67+H67+I67</f>
        <v>5000</v>
      </c>
      <c r="G67" s="19"/>
      <c r="H67" s="34"/>
      <c r="I67" s="34">
        <v>5000</v>
      </c>
      <c r="J67" s="19">
        <f t="shared" si="46"/>
        <v>0</v>
      </c>
      <c r="K67" s="19"/>
      <c r="L67" s="19"/>
      <c r="M67" s="19"/>
      <c r="N67" s="34">
        <f t="shared" ref="N67:N86" si="50">SUM(O67:Q67)</f>
        <v>5000</v>
      </c>
      <c r="O67" s="34"/>
      <c r="P67" s="34"/>
      <c r="Q67" s="34">
        <v>5000</v>
      </c>
      <c r="R67" s="64"/>
    </row>
    <row r="68" spans="1:18" s="22" customFormat="1" ht="26.45" customHeight="1" x14ac:dyDescent="0.2">
      <c r="A68" s="30">
        <f t="shared" si="47"/>
        <v>52</v>
      </c>
      <c r="B68" s="30">
        <f t="shared" si="48"/>
        <v>27</v>
      </c>
      <c r="C68" s="36" t="s">
        <v>94</v>
      </c>
      <c r="D68" s="35" t="s">
        <v>35</v>
      </c>
      <c r="E68" s="29">
        <v>2022</v>
      </c>
      <c r="F68" s="21">
        <f t="shared" si="49"/>
        <v>650</v>
      </c>
      <c r="G68" s="19"/>
      <c r="H68" s="19"/>
      <c r="I68" s="18">
        <v>650</v>
      </c>
      <c r="J68" s="19">
        <f t="shared" si="46"/>
        <v>0</v>
      </c>
      <c r="K68" s="19"/>
      <c r="L68" s="19"/>
      <c r="M68" s="19"/>
      <c r="N68" s="34">
        <f t="shared" si="50"/>
        <v>650</v>
      </c>
      <c r="O68" s="19"/>
      <c r="P68" s="19"/>
      <c r="Q68" s="18">
        <v>650</v>
      </c>
      <c r="R68" s="64"/>
    </row>
    <row r="69" spans="1:18" s="22" customFormat="1" ht="26.45" customHeight="1" x14ac:dyDescent="0.2">
      <c r="A69" s="30">
        <f t="shared" si="47"/>
        <v>53</v>
      </c>
      <c r="B69" s="30">
        <f t="shared" si="48"/>
        <v>28</v>
      </c>
      <c r="C69" s="36" t="s">
        <v>95</v>
      </c>
      <c r="D69" s="35" t="s">
        <v>37</v>
      </c>
      <c r="E69" s="29">
        <v>2022</v>
      </c>
      <c r="F69" s="21">
        <f t="shared" si="49"/>
        <v>750</v>
      </c>
      <c r="G69" s="19"/>
      <c r="H69" s="19"/>
      <c r="I69" s="18">
        <v>750</v>
      </c>
      <c r="J69" s="19">
        <f t="shared" si="46"/>
        <v>0</v>
      </c>
      <c r="K69" s="19"/>
      <c r="L69" s="19"/>
      <c r="M69" s="19"/>
      <c r="N69" s="34">
        <f t="shared" si="50"/>
        <v>750</v>
      </c>
      <c r="O69" s="19"/>
      <c r="P69" s="19"/>
      <c r="Q69" s="18">
        <v>750</v>
      </c>
      <c r="R69" s="64"/>
    </row>
    <row r="70" spans="1:18" s="22" customFormat="1" ht="26.45" customHeight="1" x14ac:dyDescent="0.2">
      <c r="A70" s="30">
        <f t="shared" si="47"/>
        <v>54</v>
      </c>
      <c r="B70" s="30">
        <f t="shared" si="48"/>
        <v>29</v>
      </c>
      <c r="C70" s="36" t="s">
        <v>96</v>
      </c>
      <c r="D70" s="35" t="s">
        <v>44</v>
      </c>
      <c r="E70" s="29">
        <v>2022</v>
      </c>
      <c r="F70" s="21">
        <f t="shared" si="49"/>
        <v>850</v>
      </c>
      <c r="G70" s="19"/>
      <c r="H70" s="19"/>
      <c r="I70" s="18">
        <v>850</v>
      </c>
      <c r="J70" s="19">
        <f t="shared" si="46"/>
        <v>0</v>
      </c>
      <c r="K70" s="19"/>
      <c r="L70" s="19"/>
      <c r="M70" s="19"/>
      <c r="N70" s="34">
        <f t="shared" si="50"/>
        <v>850</v>
      </c>
      <c r="O70" s="19"/>
      <c r="P70" s="19"/>
      <c r="Q70" s="18">
        <v>850</v>
      </c>
      <c r="R70" s="64"/>
    </row>
    <row r="71" spans="1:18" s="22" customFormat="1" ht="26.45" customHeight="1" x14ac:dyDescent="0.2">
      <c r="A71" s="30">
        <f t="shared" si="47"/>
        <v>55</v>
      </c>
      <c r="B71" s="30">
        <f t="shared" si="48"/>
        <v>30</v>
      </c>
      <c r="C71" s="36" t="s">
        <v>97</v>
      </c>
      <c r="D71" s="35" t="s">
        <v>31</v>
      </c>
      <c r="E71" s="29">
        <v>2022</v>
      </c>
      <c r="F71" s="21">
        <f t="shared" si="49"/>
        <v>750</v>
      </c>
      <c r="G71" s="19"/>
      <c r="H71" s="19"/>
      <c r="I71" s="18">
        <v>750</v>
      </c>
      <c r="J71" s="19">
        <f t="shared" si="46"/>
        <v>0</v>
      </c>
      <c r="K71" s="19"/>
      <c r="L71" s="19"/>
      <c r="M71" s="19"/>
      <c r="N71" s="34">
        <f t="shared" si="50"/>
        <v>750</v>
      </c>
      <c r="O71" s="19"/>
      <c r="P71" s="19"/>
      <c r="Q71" s="18">
        <v>750</v>
      </c>
      <c r="R71" s="64"/>
    </row>
    <row r="72" spans="1:18" s="22" customFormat="1" ht="39" customHeight="1" x14ac:dyDescent="0.2">
      <c r="A72" s="30">
        <f t="shared" si="47"/>
        <v>56</v>
      </c>
      <c r="B72" s="30">
        <f t="shared" si="48"/>
        <v>31</v>
      </c>
      <c r="C72" s="2" t="s">
        <v>98</v>
      </c>
      <c r="D72" s="37" t="s">
        <v>10</v>
      </c>
      <c r="E72" s="29">
        <v>2022</v>
      </c>
      <c r="F72" s="21">
        <f>G72+H72+I72</f>
        <v>6885</v>
      </c>
      <c r="G72" s="19"/>
      <c r="H72" s="21"/>
      <c r="I72" s="21">
        <v>6885</v>
      </c>
      <c r="J72" s="19">
        <f>SUM(K72:M72)</f>
        <v>3000</v>
      </c>
      <c r="K72" s="19"/>
      <c r="L72" s="19"/>
      <c r="M72" s="19">
        <v>3000</v>
      </c>
      <c r="N72" s="34">
        <f t="shared" si="50"/>
        <v>6885</v>
      </c>
      <c r="O72" s="21"/>
      <c r="P72" s="21"/>
      <c r="Q72" s="21">
        <v>6885</v>
      </c>
      <c r="R72" s="64"/>
    </row>
    <row r="73" spans="1:18" s="22" customFormat="1" ht="26.45" customHeight="1" x14ac:dyDescent="0.2">
      <c r="A73" s="30">
        <f t="shared" si="47"/>
        <v>57</v>
      </c>
      <c r="B73" s="30">
        <f t="shared" si="48"/>
        <v>32</v>
      </c>
      <c r="C73" s="2" t="s">
        <v>99</v>
      </c>
      <c r="D73" s="37" t="s">
        <v>10</v>
      </c>
      <c r="E73" s="29" t="s">
        <v>126</v>
      </c>
      <c r="F73" s="21">
        <f>G73+H73+I73</f>
        <v>13500</v>
      </c>
      <c r="G73" s="19"/>
      <c r="H73" s="21"/>
      <c r="I73" s="19">
        <v>13500</v>
      </c>
      <c r="J73" s="19">
        <f t="shared" ref="J73:J86" si="51">SUM(K73:M73)</f>
        <v>5500</v>
      </c>
      <c r="K73" s="19"/>
      <c r="L73" s="19"/>
      <c r="M73" s="19">
        <v>5500</v>
      </c>
      <c r="N73" s="34">
        <f t="shared" si="50"/>
        <v>13500</v>
      </c>
      <c r="O73" s="19"/>
      <c r="P73" s="21"/>
      <c r="Q73" s="19">
        <v>13500</v>
      </c>
      <c r="R73" s="64"/>
    </row>
    <row r="74" spans="1:18" s="22" customFormat="1" ht="26.45" customHeight="1" x14ac:dyDescent="0.2">
      <c r="A74" s="30">
        <f t="shared" si="47"/>
        <v>58</v>
      </c>
      <c r="B74" s="30">
        <f t="shared" si="48"/>
        <v>33</v>
      </c>
      <c r="C74" s="2" t="s">
        <v>84</v>
      </c>
      <c r="D74" s="37" t="s">
        <v>35</v>
      </c>
      <c r="E74" s="29">
        <v>2022</v>
      </c>
      <c r="F74" s="21">
        <f t="shared" ref="F74:F75" si="52">G74+H74+I74</f>
        <v>8000</v>
      </c>
      <c r="G74" s="19"/>
      <c r="H74" s="21"/>
      <c r="I74" s="19">
        <v>8000</v>
      </c>
      <c r="J74" s="19">
        <f t="shared" si="51"/>
        <v>0</v>
      </c>
      <c r="K74" s="19"/>
      <c r="L74" s="19"/>
      <c r="M74" s="19"/>
      <c r="N74" s="34">
        <f t="shared" si="50"/>
        <v>4000</v>
      </c>
      <c r="O74" s="21"/>
      <c r="P74" s="21"/>
      <c r="Q74" s="21">
        <v>4000</v>
      </c>
      <c r="R74" s="64"/>
    </row>
    <row r="75" spans="1:18" s="52" customFormat="1" ht="39.6" customHeight="1" x14ac:dyDescent="0.2">
      <c r="A75" s="30">
        <f t="shared" si="47"/>
        <v>59</v>
      </c>
      <c r="B75" s="30">
        <f t="shared" si="48"/>
        <v>34</v>
      </c>
      <c r="C75" s="2" t="s">
        <v>116</v>
      </c>
      <c r="D75" s="49"/>
      <c r="E75" s="50">
        <v>2022</v>
      </c>
      <c r="F75" s="21">
        <f t="shared" si="52"/>
        <v>2400</v>
      </c>
      <c r="G75" s="1"/>
      <c r="H75" s="51"/>
      <c r="I75" s="1">
        <v>2400</v>
      </c>
      <c r="J75" s="19">
        <f t="shared" si="51"/>
        <v>0</v>
      </c>
      <c r="K75" s="1"/>
      <c r="L75" s="1"/>
      <c r="M75" s="1"/>
      <c r="N75" s="34">
        <f t="shared" si="50"/>
        <v>2400</v>
      </c>
      <c r="O75" s="51"/>
      <c r="P75" s="51"/>
      <c r="Q75" s="51">
        <v>2400</v>
      </c>
      <c r="R75" s="64"/>
    </row>
    <row r="76" spans="1:18" s="22" customFormat="1" ht="27.6" customHeight="1" x14ac:dyDescent="0.2">
      <c r="A76" s="30">
        <f t="shared" si="47"/>
        <v>60</v>
      </c>
      <c r="B76" s="30">
        <f t="shared" si="48"/>
        <v>35</v>
      </c>
      <c r="C76" s="2" t="s">
        <v>105</v>
      </c>
      <c r="D76" s="37"/>
      <c r="E76" s="50">
        <v>2022</v>
      </c>
      <c r="F76" s="19">
        <v>493</v>
      </c>
      <c r="G76" s="19"/>
      <c r="H76" s="21"/>
      <c r="I76" s="19">
        <v>493</v>
      </c>
      <c r="J76" s="19">
        <f t="shared" si="51"/>
        <v>0</v>
      </c>
      <c r="K76" s="19"/>
      <c r="L76" s="19"/>
      <c r="M76" s="19"/>
      <c r="N76" s="34">
        <f t="shared" si="50"/>
        <v>493</v>
      </c>
      <c r="O76" s="21"/>
      <c r="P76" s="21"/>
      <c r="Q76" s="19">
        <v>493</v>
      </c>
      <c r="R76" s="64"/>
    </row>
    <row r="77" spans="1:18" s="22" customFormat="1" ht="25.9" customHeight="1" x14ac:dyDescent="0.2">
      <c r="A77" s="30">
        <f t="shared" si="47"/>
        <v>61</v>
      </c>
      <c r="B77" s="30">
        <f t="shared" si="48"/>
        <v>36</v>
      </c>
      <c r="C77" s="20" t="s">
        <v>72</v>
      </c>
      <c r="D77" s="37" t="s">
        <v>45</v>
      </c>
      <c r="E77" s="50">
        <v>2022</v>
      </c>
      <c r="F77" s="19">
        <v>495</v>
      </c>
      <c r="G77" s="19"/>
      <c r="H77" s="21"/>
      <c r="I77" s="19">
        <v>495</v>
      </c>
      <c r="J77" s="19">
        <f t="shared" si="51"/>
        <v>0</v>
      </c>
      <c r="K77" s="19"/>
      <c r="L77" s="19"/>
      <c r="M77" s="19"/>
      <c r="N77" s="34">
        <f t="shared" si="50"/>
        <v>495</v>
      </c>
      <c r="O77" s="21"/>
      <c r="P77" s="21"/>
      <c r="Q77" s="19">
        <v>495</v>
      </c>
      <c r="R77" s="64"/>
    </row>
    <row r="78" spans="1:18" s="22" customFormat="1" ht="25.9" customHeight="1" x14ac:dyDescent="0.2">
      <c r="A78" s="30">
        <f t="shared" si="47"/>
        <v>62</v>
      </c>
      <c r="B78" s="30">
        <f t="shared" si="48"/>
        <v>37</v>
      </c>
      <c r="C78" s="20" t="s">
        <v>73</v>
      </c>
      <c r="D78" s="37" t="s">
        <v>36</v>
      </c>
      <c r="E78" s="50">
        <v>2022</v>
      </c>
      <c r="F78" s="19">
        <v>495</v>
      </c>
      <c r="G78" s="19"/>
      <c r="H78" s="21"/>
      <c r="I78" s="19">
        <v>495</v>
      </c>
      <c r="J78" s="19">
        <f t="shared" si="51"/>
        <v>0</v>
      </c>
      <c r="K78" s="19"/>
      <c r="L78" s="19"/>
      <c r="M78" s="19"/>
      <c r="N78" s="34">
        <f t="shared" si="50"/>
        <v>495</v>
      </c>
      <c r="O78" s="21"/>
      <c r="P78" s="21"/>
      <c r="Q78" s="19">
        <v>495</v>
      </c>
      <c r="R78" s="64"/>
    </row>
    <row r="79" spans="1:18" s="22" customFormat="1" ht="25.9" customHeight="1" x14ac:dyDescent="0.2">
      <c r="A79" s="30">
        <f t="shared" si="47"/>
        <v>63</v>
      </c>
      <c r="B79" s="30">
        <f t="shared" si="48"/>
        <v>38</v>
      </c>
      <c r="C79" s="20" t="s">
        <v>74</v>
      </c>
      <c r="D79" s="37" t="s">
        <v>40</v>
      </c>
      <c r="E79" s="50">
        <v>2022</v>
      </c>
      <c r="F79" s="19">
        <v>495</v>
      </c>
      <c r="G79" s="19"/>
      <c r="H79" s="21"/>
      <c r="I79" s="19">
        <v>495</v>
      </c>
      <c r="J79" s="19">
        <f t="shared" si="51"/>
        <v>0</v>
      </c>
      <c r="K79" s="19"/>
      <c r="L79" s="19"/>
      <c r="M79" s="19"/>
      <c r="N79" s="34">
        <f t="shared" si="50"/>
        <v>495</v>
      </c>
      <c r="O79" s="21"/>
      <c r="P79" s="21"/>
      <c r="Q79" s="19">
        <v>495</v>
      </c>
      <c r="R79" s="64"/>
    </row>
    <row r="80" spans="1:18" s="22" customFormat="1" ht="25.9" customHeight="1" x14ac:dyDescent="0.2">
      <c r="A80" s="30">
        <f t="shared" si="47"/>
        <v>64</v>
      </c>
      <c r="B80" s="30">
        <f t="shared" si="48"/>
        <v>39</v>
      </c>
      <c r="C80" s="20" t="s">
        <v>75</v>
      </c>
      <c r="D80" s="37" t="s">
        <v>59</v>
      </c>
      <c r="E80" s="50">
        <v>2022</v>
      </c>
      <c r="F80" s="19">
        <v>495</v>
      </c>
      <c r="G80" s="19"/>
      <c r="H80" s="21"/>
      <c r="I80" s="19">
        <v>495</v>
      </c>
      <c r="J80" s="19">
        <f t="shared" si="51"/>
        <v>0</v>
      </c>
      <c r="K80" s="19"/>
      <c r="L80" s="19"/>
      <c r="M80" s="19"/>
      <c r="N80" s="34">
        <f t="shared" si="50"/>
        <v>495</v>
      </c>
      <c r="O80" s="21"/>
      <c r="P80" s="21"/>
      <c r="Q80" s="19">
        <v>495</v>
      </c>
      <c r="R80" s="64"/>
    </row>
    <row r="81" spans="1:18" s="22" customFormat="1" ht="25.9" customHeight="1" x14ac:dyDescent="0.2">
      <c r="A81" s="30">
        <f t="shared" si="47"/>
        <v>65</v>
      </c>
      <c r="B81" s="30">
        <f t="shared" si="48"/>
        <v>40</v>
      </c>
      <c r="C81" s="20" t="s">
        <v>76</v>
      </c>
      <c r="D81" s="37" t="s">
        <v>39</v>
      </c>
      <c r="E81" s="50">
        <v>2022</v>
      </c>
      <c r="F81" s="19">
        <v>495</v>
      </c>
      <c r="G81" s="19"/>
      <c r="H81" s="21"/>
      <c r="I81" s="19">
        <v>495</v>
      </c>
      <c r="J81" s="19">
        <f t="shared" si="51"/>
        <v>0</v>
      </c>
      <c r="K81" s="19"/>
      <c r="L81" s="19"/>
      <c r="M81" s="19"/>
      <c r="N81" s="34">
        <f t="shared" si="50"/>
        <v>495</v>
      </c>
      <c r="O81" s="21"/>
      <c r="P81" s="21"/>
      <c r="Q81" s="19">
        <v>495</v>
      </c>
      <c r="R81" s="64"/>
    </row>
    <row r="82" spans="1:18" s="22" customFormat="1" ht="25.9" customHeight="1" x14ac:dyDescent="0.2">
      <c r="A82" s="30">
        <f t="shared" si="47"/>
        <v>66</v>
      </c>
      <c r="B82" s="30">
        <f t="shared" si="48"/>
        <v>41</v>
      </c>
      <c r="C82" s="20" t="s">
        <v>77</v>
      </c>
      <c r="D82" s="37" t="s">
        <v>56</v>
      </c>
      <c r="E82" s="50">
        <v>2022</v>
      </c>
      <c r="F82" s="19">
        <v>495</v>
      </c>
      <c r="G82" s="19"/>
      <c r="H82" s="21"/>
      <c r="I82" s="19">
        <v>495</v>
      </c>
      <c r="J82" s="19">
        <f t="shared" si="51"/>
        <v>0</v>
      </c>
      <c r="K82" s="19"/>
      <c r="L82" s="19"/>
      <c r="M82" s="19"/>
      <c r="N82" s="34">
        <f t="shared" si="50"/>
        <v>495</v>
      </c>
      <c r="O82" s="21"/>
      <c r="P82" s="21"/>
      <c r="Q82" s="19">
        <v>495</v>
      </c>
      <c r="R82" s="64"/>
    </row>
    <row r="83" spans="1:18" s="22" customFormat="1" ht="25.9" customHeight="1" x14ac:dyDescent="0.2">
      <c r="A83" s="30">
        <f t="shared" si="47"/>
        <v>67</v>
      </c>
      <c r="B83" s="30">
        <f t="shared" si="48"/>
        <v>42</v>
      </c>
      <c r="C83" s="20" t="s">
        <v>78</v>
      </c>
      <c r="D83" s="37" t="s">
        <v>38</v>
      </c>
      <c r="E83" s="50">
        <v>2022</v>
      </c>
      <c r="F83" s="19">
        <v>495</v>
      </c>
      <c r="G83" s="19"/>
      <c r="H83" s="21"/>
      <c r="I83" s="19">
        <v>495</v>
      </c>
      <c r="J83" s="19">
        <f t="shared" si="51"/>
        <v>0</v>
      </c>
      <c r="K83" s="19"/>
      <c r="L83" s="19"/>
      <c r="M83" s="19"/>
      <c r="N83" s="34">
        <f t="shared" si="50"/>
        <v>495</v>
      </c>
      <c r="O83" s="21"/>
      <c r="P83" s="21"/>
      <c r="Q83" s="19">
        <v>495</v>
      </c>
      <c r="R83" s="64"/>
    </row>
    <row r="84" spans="1:18" s="22" customFormat="1" ht="25.9" customHeight="1" x14ac:dyDescent="0.2">
      <c r="A84" s="30">
        <f t="shared" si="47"/>
        <v>68</v>
      </c>
      <c r="B84" s="30">
        <f t="shared" si="48"/>
        <v>43</v>
      </c>
      <c r="C84" s="20" t="s">
        <v>79</v>
      </c>
      <c r="D84" s="37" t="s">
        <v>37</v>
      </c>
      <c r="E84" s="50">
        <v>2022</v>
      </c>
      <c r="F84" s="19">
        <v>495</v>
      </c>
      <c r="G84" s="19"/>
      <c r="H84" s="21"/>
      <c r="I84" s="19">
        <v>495</v>
      </c>
      <c r="J84" s="19">
        <f t="shared" si="51"/>
        <v>0</v>
      </c>
      <c r="K84" s="19"/>
      <c r="L84" s="19"/>
      <c r="M84" s="19"/>
      <c r="N84" s="34">
        <f t="shared" si="50"/>
        <v>495</v>
      </c>
      <c r="O84" s="21"/>
      <c r="P84" s="21"/>
      <c r="Q84" s="19">
        <v>495</v>
      </c>
      <c r="R84" s="64"/>
    </row>
    <row r="85" spans="1:18" s="22" customFormat="1" ht="25.9" customHeight="1" x14ac:dyDescent="0.2">
      <c r="A85" s="30">
        <f t="shared" si="47"/>
        <v>69</v>
      </c>
      <c r="B85" s="30">
        <f t="shared" si="48"/>
        <v>44</v>
      </c>
      <c r="C85" s="20" t="s">
        <v>80</v>
      </c>
      <c r="D85" s="37" t="s">
        <v>31</v>
      </c>
      <c r="E85" s="50">
        <v>2022</v>
      </c>
      <c r="F85" s="19">
        <v>495</v>
      </c>
      <c r="G85" s="19"/>
      <c r="H85" s="21"/>
      <c r="I85" s="19">
        <v>495</v>
      </c>
      <c r="J85" s="19">
        <f t="shared" si="51"/>
        <v>0</v>
      </c>
      <c r="K85" s="19"/>
      <c r="L85" s="19"/>
      <c r="M85" s="19"/>
      <c r="N85" s="34">
        <f t="shared" si="50"/>
        <v>495</v>
      </c>
      <c r="O85" s="21"/>
      <c r="P85" s="21"/>
      <c r="Q85" s="19">
        <v>495</v>
      </c>
      <c r="R85" s="64"/>
    </row>
    <row r="86" spans="1:18" s="22" customFormat="1" ht="25.9" customHeight="1" x14ac:dyDescent="0.2">
      <c r="A86" s="30">
        <f t="shared" si="47"/>
        <v>70</v>
      </c>
      <c r="B86" s="30">
        <f t="shared" si="48"/>
        <v>45</v>
      </c>
      <c r="C86" s="20" t="s">
        <v>81</v>
      </c>
      <c r="D86" s="37" t="s">
        <v>43</v>
      </c>
      <c r="E86" s="50">
        <v>2022</v>
      </c>
      <c r="F86" s="19">
        <v>495</v>
      </c>
      <c r="G86" s="19"/>
      <c r="H86" s="21"/>
      <c r="I86" s="19">
        <v>495</v>
      </c>
      <c r="J86" s="19">
        <f t="shared" si="51"/>
        <v>0</v>
      </c>
      <c r="K86" s="19"/>
      <c r="L86" s="19"/>
      <c r="M86" s="19"/>
      <c r="N86" s="34">
        <f t="shared" si="50"/>
        <v>495</v>
      </c>
      <c r="O86" s="21"/>
      <c r="P86" s="21"/>
      <c r="Q86" s="19">
        <v>495</v>
      </c>
      <c r="R86" s="64"/>
    </row>
    <row r="87" spans="1:18" s="22" customFormat="1" ht="25.9" customHeight="1" x14ac:dyDescent="0.2">
      <c r="A87" s="30">
        <f t="shared" si="47"/>
        <v>71</v>
      </c>
      <c r="B87" s="30">
        <f t="shared" si="48"/>
        <v>46</v>
      </c>
      <c r="C87" s="68" t="s">
        <v>130</v>
      </c>
      <c r="D87" s="69"/>
      <c r="E87" s="50">
        <v>2022</v>
      </c>
      <c r="F87" s="70">
        <f>I87</f>
        <v>2000</v>
      </c>
      <c r="G87" s="70"/>
      <c r="H87" s="71"/>
      <c r="I87" s="70">
        <v>2000</v>
      </c>
      <c r="J87" s="70"/>
      <c r="K87" s="70"/>
      <c r="L87" s="70"/>
      <c r="M87" s="70"/>
      <c r="N87" s="70">
        <f>Q87</f>
        <v>2000</v>
      </c>
      <c r="O87" s="70"/>
      <c r="P87" s="71"/>
      <c r="Q87" s="70">
        <v>2000</v>
      </c>
      <c r="R87" s="64"/>
    </row>
    <row r="88" spans="1:18" s="22" customFormat="1" ht="25.9" customHeight="1" x14ac:dyDescent="0.2">
      <c r="A88" s="30">
        <f t="shared" si="47"/>
        <v>72</v>
      </c>
      <c r="B88" s="30">
        <f t="shared" si="48"/>
        <v>47</v>
      </c>
      <c r="C88" s="68" t="s">
        <v>131</v>
      </c>
      <c r="D88" s="69"/>
      <c r="E88" s="50">
        <v>2022</v>
      </c>
      <c r="F88" s="70">
        <f t="shared" ref="F88:F92" si="53">I88</f>
        <v>2800</v>
      </c>
      <c r="G88" s="70"/>
      <c r="H88" s="71"/>
      <c r="I88" s="70">
        <v>2800</v>
      </c>
      <c r="J88" s="70"/>
      <c r="K88" s="70"/>
      <c r="L88" s="70"/>
      <c r="M88" s="70"/>
      <c r="N88" s="70">
        <f t="shared" ref="N88:N92" si="54">Q88</f>
        <v>2800</v>
      </c>
      <c r="O88" s="70"/>
      <c r="P88" s="71"/>
      <c r="Q88" s="70">
        <v>2800</v>
      </c>
      <c r="R88" s="64"/>
    </row>
    <row r="89" spans="1:18" s="22" customFormat="1" ht="25.9" customHeight="1" x14ac:dyDescent="0.2">
      <c r="A89" s="30">
        <f t="shared" si="47"/>
        <v>73</v>
      </c>
      <c r="B89" s="30">
        <f t="shared" si="48"/>
        <v>48</v>
      </c>
      <c r="C89" s="68" t="s">
        <v>132</v>
      </c>
      <c r="D89" s="69"/>
      <c r="E89" s="50">
        <v>2022</v>
      </c>
      <c r="F89" s="70">
        <f t="shared" si="53"/>
        <v>4200</v>
      </c>
      <c r="G89" s="70"/>
      <c r="H89" s="71"/>
      <c r="I89" s="70">
        <v>4200</v>
      </c>
      <c r="J89" s="70"/>
      <c r="K89" s="70"/>
      <c r="L89" s="70"/>
      <c r="M89" s="70"/>
      <c r="N89" s="70">
        <f t="shared" si="54"/>
        <v>4200</v>
      </c>
      <c r="O89" s="70"/>
      <c r="P89" s="71"/>
      <c r="Q89" s="70">
        <v>4200</v>
      </c>
      <c r="R89" s="64"/>
    </row>
    <row r="90" spans="1:18" s="22" customFormat="1" ht="25.9" customHeight="1" x14ac:dyDescent="0.2">
      <c r="A90" s="30">
        <f t="shared" si="47"/>
        <v>74</v>
      </c>
      <c r="B90" s="30">
        <f t="shared" si="48"/>
        <v>49</v>
      </c>
      <c r="C90" s="68" t="s">
        <v>133</v>
      </c>
      <c r="D90" s="69"/>
      <c r="E90" s="50">
        <v>2022</v>
      </c>
      <c r="F90" s="70">
        <f t="shared" si="53"/>
        <v>2000</v>
      </c>
      <c r="G90" s="70"/>
      <c r="H90" s="71"/>
      <c r="I90" s="70">
        <v>2000</v>
      </c>
      <c r="J90" s="70"/>
      <c r="K90" s="70"/>
      <c r="L90" s="70"/>
      <c r="M90" s="70"/>
      <c r="N90" s="70">
        <f t="shared" si="54"/>
        <v>2000</v>
      </c>
      <c r="O90" s="70"/>
      <c r="P90" s="71"/>
      <c r="Q90" s="70">
        <v>2000</v>
      </c>
      <c r="R90" s="64"/>
    </row>
    <row r="91" spans="1:18" s="22" customFormat="1" ht="25.9" customHeight="1" x14ac:dyDescent="0.2">
      <c r="A91" s="30">
        <f t="shared" si="47"/>
        <v>75</v>
      </c>
      <c r="B91" s="30">
        <f t="shared" si="48"/>
        <v>50</v>
      </c>
      <c r="C91" s="68" t="s">
        <v>134</v>
      </c>
      <c r="D91" s="69"/>
      <c r="E91" s="50">
        <v>2022</v>
      </c>
      <c r="F91" s="70">
        <f t="shared" si="53"/>
        <v>2000</v>
      </c>
      <c r="G91" s="70"/>
      <c r="H91" s="71"/>
      <c r="I91" s="70">
        <v>2000</v>
      </c>
      <c r="J91" s="70"/>
      <c r="K91" s="70"/>
      <c r="L91" s="70"/>
      <c r="M91" s="70"/>
      <c r="N91" s="70">
        <f t="shared" si="54"/>
        <v>2000</v>
      </c>
      <c r="O91" s="70"/>
      <c r="P91" s="71"/>
      <c r="Q91" s="70">
        <v>2000</v>
      </c>
      <c r="R91" s="64"/>
    </row>
    <row r="92" spans="1:18" s="22" customFormat="1" ht="25.9" customHeight="1" x14ac:dyDescent="0.2">
      <c r="A92" s="30">
        <f t="shared" si="47"/>
        <v>76</v>
      </c>
      <c r="B92" s="30">
        <f t="shared" si="48"/>
        <v>51</v>
      </c>
      <c r="C92" s="68" t="s">
        <v>135</v>
      </c>
      <c r="D92" s="69"/>
      <c r="E92" s="50">
        <v>2022</v>
      </c>
      <c r="F92" s="70">
        <f t="shared" si="53"/>
        <v>4200</v>
      </c>
      <c r="G92" s="70"/>
      <c r="H92" s="71"/>
      <c r="I92" s="70">
        <v>4200</v>
      </c>
      <c r="J92" s="70"/>
      <c r="K92" s="70"/>
      <c r="L92" s="70"/>
      <c r="M92" s="70"/>
      <c r="N92" s="70">
        <f t="shared" si="54"/>
        <v>4200</v>
      </c>
      <c r="O92" s="70"/>
      <c r="P92" s="71"/>
      <c r="Q92" s="70">
        <v>4200</v>
      </c>
      <c r="R92" s="64"/>
    </row>
    <row r="93" spans="1:18" s="22" customFormat="1" ht="48.6" customHeight="1" x14ac:dyDescent="0.2">
      <c r="A93" s="72">
        <f t="shared" si="47"/>
        <v>77</v>
      </c>
      <c r="B93" s="72">
        <f t="shared" si="48"/>
        <v>52</v>
      </c>
      <c r="C93" s="38" t="s">
        <v>118</v>
      </c>
      <c r="D93" s="60"/>
      <c r="E93" s="61" t="s">
        <v>85</v>
      </c>
      <c r="F93" s="39">
        <f>I93</f>
        <v>4500</v>
      </c>
      <c r="G93" s="62"/>
      <c r="H93" s="62"/>
      <c r="I93" s="62">
        <v>4500</v>
      </c>
      <c r="J93" s="62"/>
      <c r="K93" s="62"/>
      <c r="L93" s="62"/>
      <c r="M93" s="62"/>
      <c r="N93" s="39">
        <f>SUM(O93:Q93)</f>
        <v>2800</v>
      </c>
      <c r="O93" s="63"/>
      <c r="P93" s="63"/>
      <c r="Q93" s="63">
        <v>2800</v>
      </c>
      <c r="R93" s="64"/>
    </row>
    <row r="94" spans="1:18" ht="28.15" customHeight="1" x14ac:dyDescent="0.2"/>
    <row r="95" spans="1:18" ht="28.15" customHeight="1" x14ac:dyDescent="0.2"/>
    <row r="96" spans="1:18" ht="28.15" customHeight="1" x14ac:dyDescent="0.2"/>
    <row r="97" spans="3:17" ht="28.15" customHeight="1" x14ac:dyDescent="0.2"/>
    <row r="98" spans="3:17" ht="28.15" customHeight="1" x14ac:dyDescent="0.2"/>
    <row r="99" spans="3:17" ht="28.15" customHeight="1" x14ac:dyDescent="0.2"/>
    <row r="100" spans="3:17" ht="28.15" customHeight="1" x14ac:dyDescent="0.2"/>
    <row r="101" spans="3:17" ht="28.15" customHeight="1" x14ac:dyDescent="0.2"/>
    <row r="102" spans="3:17" ht="28.15" customHeight="1" x14ac:dyDescent="0.2">
      <c r="C102" s="73"/>
      <c r="D102" s="73"/>
      <c r="E102" s="73"/>
      <c r="F102" s="66"/>
      <c r="G102" s="66"/>
      <c r="H102" s="66"/>
      <c r="I102" s="66"/>
      <c r="J102" s="66"/>
      <c r="K102" s="66"/>
      <c r="L102" s="66"/>
      <c r="M102" s="66"/>
      <c r="N102" s="45"/>
      <c r="O102" s="45"/>
      <c r="P102" s="45"/>
      <c r="Q102" s="45"/>
    </row>
    <row r="103" spans="3:17" ht="28.15" customHeight="1" x14ac:dyDescent="0.2"/>
    <row r="104" spans="3:17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40"/>
      <c r="O104" s="40"/>
      <c r="P104" s="40"/>
      <c r="Q104" s="40"/>
    </row>
    <row r="105" spans="3:17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40"/>
      <c r="O105" s="40"/>
      <c r="P105" s="40"/>
      <c r="Q105" s="40"/>
    </row>
    <row r="106" spans="3:17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40"/>
      <c r="O106" s="40"/>
      <c r="P106" s="40"/>
      <c r="Q106" s="40"/>
    </row>
    <row r="107" spans="3:17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40"/>
      <c r="O107" s="40"/>
      <c r="P107" s="40"/>
      <c r="Q107" s="40"/>
    </row>
    <row r="108" spans="3:17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40"/>
      <c r="O108" s="40"/>
      <c r="P108" s="40"/>
      <c r="Q108" s="40"/>
    </row>
    <row r="109" spans="3:17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40"/>
      <c r="O109" s="40"/>
      <c r="P109" s="40"/>
      <c r="Q109" s="40"/>
    </row>
    <row r="110" spans="3:17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40"/>
      <c r="O110" s="40"/>
      <c r="P110" s="40"/>
      <c r="Q110" s="40"/>
    </row>
    <row r="111" spans="3:17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40"/>
      <c r="O111" s="40"/>
      <c r="P111" s="40"/>
      <c r="Q111" s="40"/>
    </row>
    <row r="112" spans="3:17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40"/>
      <c r="O112" s="40"/>
      <c r="P112" s="40"/>
      <c r="Q112" s="40"/>
    </row>
    <row r="113" spans="3:17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0"/>
      <c r="O113" s="40"/>
      <c r="P113" s="40"/>
      <c r="Q113" s="40"/>
    </row>
    <row r="114" spans="3:17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0"/>
      <c r="O114" s="40"/>
      <c r="P114" s="40"/>
      <c r="Q114" s="40"/>
    </row>
    <row r="115" spans="3:17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40"/>
      <c r="O115" s="40"/>
      <c r="P115" s="40"/>
      <c r="Q115" s="40"/>
    </row>
    <row r="116" spans="3:17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40"/>
      <c r="O116" s="40"/>
      <c r="P116" s="40"/>
      <c r="Q116" s="40"/>
    </row>
    <row r="117" spans="3:17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0"/>
      <c r="O117" s="40"/>
      <c r="P117" s="40"/>
      <c r="Q117" s="40"/>
    </row>
    <row r="118" spans="3:17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40"/>
      <c r="O118" s="40"/>
      <c r="P118" s="40"/>
      <c r="Q118" s="40"/>
    </row>
    <row r="119" spans="3:17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40"/>
      <c r="O119" s="40"/>
      <c r="P119" s="40"/>
      <c r="Q119" s="40"/>
    </row>
    <row r="120" spans="3:17" x14ac:dyDescent="0.2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40"/>
      <c r="O120" s="40"/>
      <c r="P120" s="40"/>
      <c r="Q120" s="40"/>
    </row>
    <row r="121" spans="3:17" x14ac:dyDescent="0.2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40"/>
      <c r="O121" s="40"/>
      <c r="P121" s="40"/>
      <c r="Q121" s="40"/>
    </row>
    <row r="122" spans="3:17" x14ac:dyDescent="0.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40"/>
      <c r="O122" s="40"/>
      <c r="P122" s="40"/>
      <c r="Q122" s="40"/>
    </row>
    <row r="123" spans="3:17" x14ac:dyDescent="0.2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40"/>
      <c r="O123" s="40"/>
      <c r="P123" s="40"/>
      <c r="Q123" s="40"/>
    </row>
    <row r="124" spans="3:17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40"/>
      <c r="O124" s="40"/>
      <c r="P124" s="40"/>
      <c r="Q124" s="40"/>
    </row>
    <row r="125" spans="3:17" x14ac:dyDescent="0.2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40"/>
      <c r="O125" s="40"/>
      <c r="P125" s="40"/>
      <c r="Q125" s="40"/>
    </row>
    <row r="126" spans="3:17" x14ac:dyDescent="0.2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40"/>
      <c r="O126" s="40"/>
      <c r="P126" s="40"/>
      <c r="Q126" s="40"/>
    </row>
    <row r="127" spans="3:17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40"/>
      <c r="O127" s="40"/>
      <c r="P127" s="40"/>
      <c r="Q127" s="40"/>
    </row>
    <row r="128" spans="3:17" x14ac:dyDescent="0.2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40"/>
      <c r="O128" s="40"/>
      <c r="P128" s="40"/>
      <c r="Q128" s="40"/>
    </row>
    <row r="129" spans="3:17" x14ac:dyDescent="0.2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40"/>
      <c r="O129" s="40"/>
      <c r="P129" s="40"/>
      <c r="Q129" s="40"/>
    </row>
    <row r="130" spans="3:17" x14ac:dyDescent="0.2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40"/>
      <c r="O130" s="40"/>
      <c r="P130" s="40"/>
      <c r="Q130" s="40"/>
    </row>
    <row r="131" spans="3:17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40"/>
      <c r="O131" s="40"/>
      <c r="P131" s="40"/>
      <c r="Q131" s="40"/>
    </row>
    <row r="132" spans="3:17" x14ac:dyDescent="0.2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40"/>
      <c r="O132" s="40"/>
      <c r="P132" s="40"/>
      <c r="Q132" s="40"/>
    </row>
    <row r="133" spans="3:17" x14ac:dyDescent="0.2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40"/>
      <c r="O133" s="40"/>
      <c r="P133" s="40"/>
      <c r="Q133" s="40"/>
    </row>
    <row r="134" spans="3:17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40"/>
      <c r="O134" s="40"/>
      <c r="P134" s="40"/>
      <c r="Q134" s="40"/>
    </row>
    <row r="135" spans="3:17" x14ac:dyDescent="0.2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40"/>
      <c r="O135" s="40"/>
      <c r="P135" s="40"/>
      <c r="Q135" s="40"/>
    </row>
    <row r="136" spans="3:17" x14ac:dyDescent="0.2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40"/>
      <c r="O136" s="40"/>
      <c r="P136" s="40"/>
      <c r="Q136" s="40"/>
    </row>
    <row r="137" spans="3:17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40"/>
      <c r="O137" s="40"/>
      <c r="P137" s="40"/>
      <c r="Q137" s="40"/>
    </row>
    <row r="138" spans="3:17" x14ac:dyDescent="0.2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40"/>
      <c r="O138" s="40"/>
      <c r="P138" s="40"/>
      <c r="Q138" s="40"/>
    </row>
    <row r="139" spans="3:17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40"/>
      <c r="O139" s="40"/>
      <c r="P139" s="40"/>
      <c r="Q139" s="40"/>
    </row>
    <row r="140" spans="3:17" x14ac:dyDescent="0.2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40"/>
      <c r="O140" s="40"/>
      <c r="P140" s="40"/>
      <c r="Q140" s="40"/>
    </row>
    <row r="141" spans="3:17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40"/>
      <c r="O141" s="40"/>
      <c r="P141" s="40"/>
      <c r="Q141" s="40"/>
    </row>
    <row r="142" spans="3:17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40"/>
      <c r="O142" s="40"/>
      <c r="P142" s="40"/>
      <c r="Q142" s="40"/>
    </row>
    <row r="143" spans="3:17" x14ac:dyDescent="0.2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40"/>
      <c r="O143" s="40"/>
      <c r="P143" s="40"/>
      <c r="Q143" s="40"/>
    </row>
    <row r="144" spans="3:17" x14ac:dyDescent="0.2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40"/>
      <c r="O144" s="40"/>
      <c r="P144" s="40"/>
      <c r="Q144" s="40"/>
    </row>
    <row r="145" spans="3:17" x14ac:dyDescent="0.2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40"/>
      <c r="O145" s="40"/>
      <c r="P145" s="40"/>
      <c r="Q145" s="40"/>
    </row>
    <row r="146" spans="3:17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40"/>
      <c r="O146" s="40"/>
      <c r="P146" s="40"/>
      <c r="Q146" s="40"/>
    </row>
    <row r="147" spans="3:17" x14ac:dyDescent="0.2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40"/>
      <c r="O147" s="40"/>
      <c r="P147" s="40"/>
      <c r="Q147" s="40"/>
    </row>
    <row r="148" spans="3:17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40"/>
      <c r="O148" s="40"/>
      <c r="P148" s="40"/>
      <c r="Q148" s="40"/>
    </row>
    <row r="149" spans="3:17" x14ac:dyDescent="0.2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40"/>
      <c r="O149" s="40"/>
      <c r="P149" s="40"/>
      <c r="Q149" s="40"/>
    </row>
    <row r="150" spans="3:17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40"/>
      <c r="O150" s="40"/>
      <c r="P150" s="40"/>
      <c r="Q150" s="40"/>
    </row>
    <row r="151" spans="3:17" x14ac:dyDescent="0.2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40"/>
      <c r="O151" s="40"/>
      <c r="P151" s="40"/>
      <c r="Q151" s="40"/>
    </row>
    <row r="152" spans="3:17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40"/>
      <c r="O152" s="40"/>
      <c r="P152" s="40"/>
      <c r="Q152" s="40"/>
    </row>
    <row r="153" spans="3:17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40"/>
      <c r="O153" s="40"/>
      <c r="P153" s="40"/>
      <c r="Q153" s="40"/>
    </row>
    <row r="154" spans="3:17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40"/>
      <c r="O154" s="40"/>
      <c r="P154" s="40"/>
      <c r="Q154" s="40"/>
    </row>
    <row r="155" spans="3:17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40"/>
      <c r="O155" s="40"/>
      <c r="P155" s="40"/>
      <c r="Q155" s="40"/>
    </row>
    <row r="156" spans="3:17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40"/>
      <c r="O156" s="40"/>
      <c r="P156" s="40"/>
      <c r="Q156" s="40"/>
    </row>
    <row r="157" spans="3:17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40"/>
      <c r="O157" s="40"/>
      <c r="P157" s="40"/>
      <c r="Q157" s="40"/>
    </row>
    <row r="158" spans="3:17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40"/>
      <c r="O158" s="40"/>
      <c r="P158" s="40"/>
      <c r="Q158" s="40"/>
    </row>
    <row r="159" spans="3:17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40"/>
      <c r="O159" s="40"/>
      <c r="P159" s="40"/>
      <c r="Q159" s="40"/>
    </row>
    <row r="160" spans="3:17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40"/>
      <c r="O160" s="40"/>
      <c r="P160" s="40"/>
      <c r="Q160" s="40"/>
    </row>
    <row r="161" spans="3:17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40"/>
      <c r="O161" s="40"/>
      <c r="P161" s="40"/>
      <c r="Q161" s="40"/>
    </row>
    <row r="162" spans="3:17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40"/>
      <c r="O162" s="40"/>
      <c r="P162" s="40"/>
      <c r="Q162" s="40"/>
    </row>
    <row r="163" spans="3:17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40"/>
      <c r="O163" s="40"/>
      <c r="P163" s="40"/>
      <c r="Q163" s="40"/>
    </row>
    <row r="164" spans="3:17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40"/>
      <c r="O164" s="40"/>
      <c r="P164" s="40"/>
      <c r="Q164" s="40"/>
    </row>
    <row r="165" spans="3:17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40"/>
      <c r="O165" s="40"/>
      <c r="P165" s="40"/>
      <c r="Q165" s="40"/>
    </row>
    <row r="166" spans="3:17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40"/>
      <c r="O166" s="40"/>
      <c r="P166" s="40"/>
      <c r="Q166" s="40"/>
    </row>
    <row r="167" spans="3:17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40"/>
      <c r="O167" s="40"/>
      <c r="P167" s="40"/>
      <c r="Q167" s="40"/>
    </row>
    <row r="168" spans="3:17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40"/>
      <c r="O168" s="40"/>
      <c r="P168" s="40"/>
      <c r="Q168" s="40"/>
    </row>
    <row r="169" spans="3:17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40"/>
      <c r="O169" s="40"/>
      <c r="P169" s="40"/>
      <c r="Q169" s="40"/>
    </row>
    <row r="170" spans="3:17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40"/>
      <c r="O170" s="40"/>
      <c r="P170" s="40"/>
      <c r="Q170" s="40"/>
    </row>
    <row r="171" spans="3:17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40"/>
      <c r="O171" s="40"/>
      <c r="P171" s="40"/>
      <c r="Q171" s="40"/>
    </row>
    <row r="172" spans="3:17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40"/>
      <c r="O172" s="40"/>
      <c r="P172" s="40"/>
      <c r="Q172" s="40"/>
    </row>
    <row r="173" spans="3:17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40"/>
      <c r="O173" s="40"/>
      <c r="P173" s="40"/>
      <c r="Q173" s="40"/>
    </row>
    <row r="174" spans="3:17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40"/>
      <c r="O174" s="40"/>
      <c r="P174" s="40"/>
      <c r="Q174" s="40"/>
    </row>
    <row r="175" spans="3:17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40"/>
      <c r="O175" s="40"/>
      <c r="P175" s="40"/>
      <c r="Q175" s="40"/>
    </row>
    <row r="176" spans="3:17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40"/>
      <c r="O176" s="40"/>
      <c r="P176" s="40"/>
      <c r="Q176" s="40"/>
    </row>
    <row r="177" spans="3:17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40"/>
      <c r="O177" s="40"/>
      <c r="P177" s="40"/>
      <c r="Q177" s="40"/>
    </row>
    <row r="178" spans="3:17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40"/>
      <c r="O178" s="40"/>
      <c r="P178" s="40"/>
      <c r="Q178" s="40"/>
    </row>
    <row r="179" spans="3:17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40"/>
      <c r="O179" s="40"/>
      <c r="P179" s="40"/>
      <c r="Q179" s="40"/>
    </row>
    <row r="180" spans="3:17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40"/>
      <c r="O180" s="40"/>
      <c r="P180" s="40"/>
      <c r="Q180" s="40"/>
    </row>
    <row r="181" spans="3:17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40"/>
      <c r="O181" s="40"/>
      <c r="P181" s="40"/>
      <c r="Q181" s="40"/>
    </row>
    <row r="182" spans="3:17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40"/>
      <c r="O182" s="40"/>
      <c r="P182" s="40"/>
      <c r="Q182" s="40"/>
    </row>
    <row r="183" spans="3:17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40"/>
      <c r="O183" s="40"/>
      <c r="P183" s="40"/>
      <c r="Q183" s="40"/>
    </row>
    <row r="184" spans="3:17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40"/>
      <c r="O184" s="40"/>
      <c r="P184" s="40"/>
      <c r="Q184" s="40"/>
    </row>
    <row r="185" spans="3:17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40"/>
      <c r="O185" s="40"/>
      <c r="P185" s="40"/>
      <c r="Q185" s="40"/>
    </row>
    <row r="186" spans="3:17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40"/>
      <c r="O186" s="40"/>
      <c r="P186" s="40"/>
      <c r="Q186" s="40"/>
    </row>
    <row r="187" spans="3:17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40"/>
      <c r="O187" s="40"/>
      <c r="P187" s="40"/>
      <c r="Q187" s="40"/>
    </row>
    <row r="188" spans="3:17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40"/>
      <c r="O188" s="40"/>
      <c r="P188" s="40"/>
      <c r="Q188" s="40"/>
    </row>
    <row r="189" spans="3:17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40"/>
      <c r="O189" s="40"/>
      <c r="P189" s="40"/>
      <c r="Q189" s="40"/>
    </row>
    <row r="190" spans="3:17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40"/>
      <c r="O190" s="40"/>
      <c r="P190" s="40"/>
      <c r="Q190" s="40"/>
    </row>
    <row r="191" spans="3:17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40"/>
      <c r="O191" s="40"/>
      <c r="P191" s="40"/>
      <c r="Q191" s="40"/>
    </row>
    <row r="192" spans="3:17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40"/>
      <c r="O192" s="40"/>
      <c r="P192" s="40"/>
      <c r="Q192" s="40"/>
    </row>
    <row r="193" spans="3:17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40"/>
      <c r="O193" s="40"/>
      <c r="P193" s="40"/>
      <c r="Q193" s="40"/>
    </row>
    <row r="194" spans="3:17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40"/>
      <c r="O194" s="40"/>
      <c r="P194" s="40"/>
      <c r="Q194" s="40"/>
    </row>
    <row r="195" spans="3:17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40"/>
      <c r="O195" s="40"/>
      <c r="P195" s="40"/>
      <c r="Q195" s="40"/>
    </row>
    <row r="196" spans="3:17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40"/>
      <c r="O196" s="40"/>
      <c r="P196" s="40"/>
      <c r="Q196" s="40"/>
    </row>
    <row r="197" spans="3:17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40"/>
      <c r="O197" s="40"/>
      <c r="P197" s="40"/>
      <c r="Q197" s="40"/>
    </row>
    <row r="198" spans="3:17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40"/>
      <c r="O198" s="40"/>
      <c r="P198" s="40"/>
      <c r="Q198" s="40"/>
    </row>
    <row r="199" spans="3:17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40"/>
      <c r="O199" s="40"/>
      <c r="P199" s="40"/>
      <c r="Q199" s="40"/>
    </row>
    <row r="200" spans="3:17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40"/>
      <c r="O200" s="40"/>
      <c r="P200" s="40"/>
      <c r="Q200" s="40"/>
    </row>
    <row r="201" spans="3:17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40"/>
      <c r="O201" s="40"/>
      <c r="P201" s="40"/>
      <c r="Q201" s="40"/>
    </row>
    <row r="202" spans="3:17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40"/>
      <c r="O202" s="40"/>
      <c r="P202" s="40"/>
      <c r="Q202" s="40"/>
    </row>
    <row r="203" spans="3:17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40"/>
      <c r="O203" s="40"/>
      <c r="P203" s="40"/>
      <c r="Q203" s="40"/>
    </row>
    <row r="204" spans="3:17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40"/>
      <c r="O204" s="40"/>
      <c r="P204" s="40"/>
      <c r="Q204" s="40"/>
    </row>
    <row r="205" spans="3:17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40"/>
      <c r="O205" s="40"/>
      <c r="P205" s="40"/>
      <c r="Q205" s="40"/>
    </row>
    <row r="206" spans="3:17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40"/>
      <c r="O206" s="40"/>
      <c r="P206" s="40"/>
      <c r="Q206" s="40"/>
    </row>
    <row r="207" spans="3:17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40"/>
      <c r="O207" s="40"/>
      <c r="P207" s="40"/>
      <c r="Q207" s="40"/>
    </row>
    <row r="208" spans="3:17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40"/>
      <c r="O208" s="40"/>
      <c r="P208" s="40"/>
      <c r="Q208" s="40"/>
    </row>
    <row r="209" spans="3:17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40"/>
      <c r="O209" s="40"/>
      <c r="P209" s="40"/>
      <c r="Q209" s="40"/>
    </row>
    <row r="210" spans="3:17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40"/>
      <c r="O210" s="40"/>
      <c r="P210" s="40"/>
      <c r="Q210" s="40"/>
    </row>
    <row r="211" spans="3:17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40"/>
      <c r="O211" s="40"/>
      <c r="P211" s="40"/>
      <c r="Q211" s="40"/>
    </row>
    <row r="212" spans="3:17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40"/>
      <c r="O212" s="40"/>
      <c r="P212" s="40"/>
      <c r="Q212" s="40"/>
    </row>
    <row r="213" spans="3:17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40"/>
      <c r="O213" s="40"/>
      <c r="P213" s="40"/>
      <c r="Q213" s="40"/>
    </row>
    <row r="214" spans="3:17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40"/>
      <c r="O214" s="40"/>
      <c r="P214" s="40"/>
      <c r="Q214" s="40"/>
    </row>
    <row r="215" spans="3:17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40"/>
      <c r="O215" s="40"/>
      <c r="P215" s="40"/>
      <c r="Q215" s="40"/>
    </row>
    <row r="216" spans="3:17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40"/>
      <c r="O216" s="40"/>
      <c r="P216" s="40"/>
      <c r="Q216" s="40"/>
    </row>
    <row r="217" spans="3:17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40"/>
      <c r="O217" s="40"/>
      <c r="P217" s="40"/>
      <c r="Q217" s="40"/>
    </row>
    <row r="218" spans="3:17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40"/>
      <c r="O218" s="40"/>
      <c r="P218" s="40"/>
      <c r="Q218" s="40"/>
    </row>
    <row r="219" spans="3:17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40"/>
      <c r="O219" s="40"/>
      <c r="P219" s="40"/>
      <c r="Q219" s="40"/>
    </row>
    <row r="220" spans="3:17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40"/>
      <c r="O220" s="40"/>
      <c r="P220" s="40"/>
      <c r="Q220" s="40"/>
    </row>
    <row r="221" spans="3:17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40"/>
      <c r="O221" s="40"/>
      <c r="P221" s="40"/>
      <c r="Q221" s="40"/>
    </row>
    <row r="222" spans="3:17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40"/>
      <c r="O222" s="40"/>
      <c r="P222" s="40"/>
      <c r="Q222" s="40"/>
    </row>
    <row r="223" spans="3:17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40"/>
      <c r="O223" s="40"/>
      <c r="P223" s="40"/>
      <c r="Q223" s="40"/>
    </row>
    <row r="224" spans="3:17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40"/>
      <c r="O224" s="40"/>
      <c r="P224" s="40"/>
      <c r="Q224" s="40"/>
    </row>
    <row r="225" spans="3:17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40"/>
      <c r="O225" s="40"/>
      <c r="P225" s="40"/>
      <c r="Q225" s="40"/>
    </row>
    <row r="226" spans="3:17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40"/>
      <c r="O226" s="40"/>
      <c r="P226" s="40"/>
      <c r="Q226" s="40"/>
    </row>
    <row r="227" spans="3:17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40"/>
      <c r="O227" s="40"/>
      <c r="P227" s="40"/>
      <c r="Q227" s="40"/>
    </row>
    <row r="228" spans="3:17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40"/>
      <c r="O228" s="40"/>
      <c r="P228" s="40"/>
      <c r="Q228" s="40"/>
    </row>
    <row r="229" spans="3:17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40"/>
      <c r="O229" s="40"/>
      <c r="P229" s="40"/>
      <c r="Q229" s="40"/>
    </row>
    <row r="230" spans="3:17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40"/>
      <c r="O230" s="40"/>
      <c r="P230" s="40"/>
      <c r="Q230" s="40"/>
    </row>
    <row r="231" spans="3:17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40"/>
      <c r="O231" s="40"/>
      <c r="P231" s="40"/>
      <c r="Q231" s="40"/>
    </row>
    <row r="232" spans="3:17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40"/>
      <c r="O232" s="40"/>
      <c r="P232" s="40"/>
      <c r="Q232" s="40"/>
    </row>
    <row r="233" spans="3:17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40"/>
      <c r="O233" s="40"/>
      <c r="P233" s="40"/>
      <c r="Q233" s="40"/>
    </row>
    <row r="234" spans="3:17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40"/>
      <c r="O234" s="40"/>
      <c r="P234" s="40"/>
      <c r="Q234" s="40"/>
    </row>
    <row r="235" spans="3:17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40"/>
      <c r="O235" s="40"/>
      <c r="P235" s="40"/>
      <c r="Q235" s="40"/>
    </row>
    <row r="236" spans="3:17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40"/>
      <c r="O236" s="40"/>
      <c r="P236" s="40"/>
      <c r="Q236" s="40"/>
    </row>
    <row r="237" spans="3:17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40"/>
      <c r="O237" s="40"/>
      <c r="P237" s="40"/>
      <c r="Q237" s="40"/>
    </row>
    <row r="238" spans="3:17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40"/>
      <c r="O238" s="40"/>
      <c r="P238" s="40"/>
      <c r="Q238" s="40"/>
    </row>
    <row r="239" spans="3:17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40"/>
      <c r="O239" s="40"/>
      <c r="P239" s="40"/>
      <c r="Q239" s="40"/>
    </row>
    <row r="240" spans="3:17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40"/>
      <c r="O240" s="40"/>
      <c r="P240" s="40"/>
      <c r="Q240" s="40"/>
    </row>
    <row r="241" spans="3:17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40"/>
      <c r="O241" s="40"/>
      <c r="P241" s="40"/>
      <c r="Q241" s="40"/>
    </row>
    <row r="242" spans="3:17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40"/>
      <c r="O242" s="40"/>
      <c r="P242" s="40"/>
      <c r="Q242" s="40"/>
    </row>
    <row r="243" spans="3:17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40"/>
      <c r="O243" s="40"/>
      <c r="P243" s="40"/>
      <c r="Q243" s="40"/>
    </row>
    <row r="244" spans="3:17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40"/>
      <c r="O244" s="40"/>
      <c r="P244" s="40"/>
      <c r="Q244" s="40"/>
    </row>
    <row r="245" spans="3:17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40"/>
      <c r="O245" s="40"/>
      <c r="P245" s="40"/>
      <c r="Q245" s="40"/>
    </row>
    <row r="246" spans="3:17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40"/>
      <c r="O246" s="40"/>
      <c r="P246" s="40"/>
      <c r="Q246" s="40"/>
    </row>
    <row r="247" spans="3:17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40"/>
      <c r="O247" s="40"/>
      <c r="P247" s="40"/>
      <c r="Q247" s="40"/>
    </row>
    <row r="248" spans="3:17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40"/>
      <c r="O248" s="40"/>
      <c r="P248" s="40"/>
      <c r="Q248" s="40"/>
    </row>
    <row r="249" spans="3:17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40"/>
      <c r="O249" s="40"/>
      <c r="P249" s="40"/>
      <c r="Q249" s="40"/>
    </row>
    <row r="250" spans="3:17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40"/>
      <c r="O250" s="40"/>
      <c r="P250" s="40"/>
      <c r="Q250" s="40"/>
    </row>
    <row r="251" spans="3:17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40"/>
      <c r="O251" s="40"/>
      <c r="P251" s="40"/>
      <c r="Q251" s="40"/>
    </row>
    <row r="252" spans="3:17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40"/>
      <c r="O252" s="40"/>
      <c r="P252" s="40"/>
      <c r="Q252" s="40"/>
    </row>
    <row r="253" spans="3:17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40"/>
      <c r="O253" s="40"/>
      <c r="P253" s="40"/>
      <c r="Q253" s="40"/>
    </row>
    <row r="254" spans="3:17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40"/>
      <c r="O254" s="40"/>
      <c r="P254" s="40"/>
      <c r="Q254" s="40"/>
    </row>
    <row r="255" spans="3:17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40"/>
      <c r="O255" s="40"/>
      <c r="P255" s="40"/>
      <c r="Q255" s="40"/>
    </row>
    <row r="256" spans="3:17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40"/>
      <c r="O256" s="40"/>
      <c r="P256" s="40"/>
      <c r="Q256" s="40"/>
    </row>
    <row r="257" spans="3:17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40"/>
      <c r="O257" s="40"/>
      <c r="P257" s="40"/>
      <c r="Q257" s="40"/>
    </row>
    <row r="258" spans="3:17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40"/>
      <c r="O258" s="40"/>
      <c r="P258" s="40"/>
      <c r="Q258" s="40"/>
    </row>
    <row r="259" spans="3:17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40"/>
      <c r="O259" s="40"/>
      <c r="P259" s="40"/>
      <c r="Q259" s="40"/>
    </row>
    <row r="260" spans="3:17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40"/>
      <c r="O260" s="40"/>
      <c r="P260" s="40"/>
      <c r="Q260" s="40"/>
    </row>
    <row r="261" spans="3:17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40"/>
      <c r="O261" s="40"/>
      <c r="P261" s="40"/>
      <c r="Q261" s="40"/>
    </row>
    <row r="262" spans="3:17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40"/>
      <c r="O262" s="40"/>
      <c r="P262" s="40"/>
      <c r="Q262" s="40"/>
    </row>
    <row r="263" spans="3:17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40"/>
      <c r="O263" s="40"/>
      <c r="P263" s="40"/>
      <c r="Q263" s="40"/>
    </row>
    <row r="264" spans="3:17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40"/>
      <c r="O264" s="40"/>
      <c r="P264" s="40"/>
      <c r="Q264" s="40"/>
    </row>
    <row r="265" spans="3:17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40"/>
      <c r="O265" s="40"/>
      <c r="P265" s="40"/>
      <c r="Q265" s="40"/>
    </row>
    <row r="266" spans="3:17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40"/>
      <c r="O266" s="40"/>
      <c r="P266" s="40"/>
      <c r="Q266" s="40"/>
    </row>
    <row r="267" spans="3:17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40"/>
      <c r="O267" s="40"/>
      <c r="P267" s="40"/>
      <c r="Q267" s="40"/>
    </row>
    <row r="268" spans="3:17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40"/>
      <c r="O268" s="40"/>
      <c r="P268" s="40"/>
      <c r="Q268" s="40"/>
    </row>
    <row r="269" spans="3:17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40"/>
      <c r="O269" s="40"/>
      <c r="P269" s="40"/>
      <c r="Q269" s="40"/>
    </row>
    <row r="270" spans="3:17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40"/>
      <c r="O270" s="40"/>
      <c r="P270" s="40"/>
      <c r="Q270" s="40"/>
    </row>
    <row r="271" spans="3:17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40"/>
      <c r="O271" s="40"/>
      <c r="P271" s="40"/>
      <c r="Q271" s="40"/>
    </row>
    <row r="272" spans="3:17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40"/>
      <c r="O272" s="40"/>
      <c r="P272" s="40"/>
      <c r="Q272" s="40"/>
    </row>
    <row r="273" spans="3:17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40"/>
      <c r="O273" s="40"/>
      <c r="P273" s="40"/>
      <c r="Q273" s="40"/>
    </row>
    <row r="274" spans="3:17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40"/>
      <c r="O274" s="40"/>
      <c r="P274" s="40"/>
      <c r="Q274" s="40"/>
    </row>
    <row r="275" spans="3:17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40"/>
      <c r="O275" s="40"/>
      <c r="P275" s="40"/>
      <c r="Q275" s="40"/>
    </row>
    <row r="276" spans="3:17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40"/>
      <c r="O276" s="40"/>
      <c r="P276" s="40"/>
      <c r="Q276" s="40"/>
    </row>
    <row r="277" spans="3:17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40"/>
      <c r="O277" s="40"/>
      <c r="P277" s="40"/>
      <c r="Q277" s="40"/>
    </row>
    <row r="278" spans="3:17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40"/>
      <c r="O278" s="40"/>
      <c r="P278" s="40"/>
      <c r="Q278" s="40"/>
    </row>
    <row r="279" spans="3:17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40"/>
      <c r="O279" s="40"/>
      <c r="P279" s="40"/>
      <c r="Q279" s="40"/>
    </row>
    <row r="280" spans="3:17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40"/>
      <c r="O280" s="40"/>
      <c r="P280" s="40"/>
      <c r="Q280" s="40"/>
    </row>
    <row r="281" spans="3:17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40"/>
      <c r="O281" s="40"/>
      <c r="P281" s="40"/>
      <c r="Q281" s="40"/>
    </row>
    <row r="282" spans="3:17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40"/>
      <c r="O282" s="40"/>
      <c r="P282" s="40"/>
      <c r="Q282" s="40"/>
    </row>
    <row r="283" spans="3:17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40"/>
      <c r="O283" s="40"/>
      <c r="P283" s="40"/>
      <c r="Q283" s="40"/>
    </row>
    <row r="284" spans="3:17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40"/>
      <c r="O284" s="40"/>
      <c r="P284" s="40"/>
      <c r="Q284" s="40"/>
    </row>
    <row r="285" spans="3:17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40"/>
      <c r="O285" s="40"/>
      <c r="P285" s="40"/>
      <c r="Q285" s="40"/>
    </row>
    <row r="286" spans="3:17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40"/>
      <c r="O286" s="40"/>
      <c r="P286" s="40"/>
      <c r="Q286" s="40"/>
    </row>
    <row r="287" spans="3:17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40"/>
      <c r="O287" s="40"/>
      <c r="P287" s="40"/>
      <c r="Q287" s="40"/>
    </row>
    <row r="288" spans="3:17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40"/>
      <c r="O288" s="40"/>
      <c r="P288" s="40"/>
      <c r="Q288" s="40"/>
    </row>
    <row r="289" spans="3:17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40"/>
      <c r="O289" s="40"/>
      <c r="P289" s="40"/>
      <c r="Q289" s="40"/>
    </row>
    <row r="290" spans="3:17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40"/>
      <c r="O290" s="40"/>
      <c r="P290" s="40"/>
      <c r="Q290" s="40"/>
    </row>
    <row r="291" spans="3:17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40"/>
      <c r="O291" s="40"/>
      <c r="P291" s="40"/>
      <c r="Q291" s="40"/>
    </row>
    <row r="292" spans="3:17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40"/>
      <c r="O292" s="40"/>
      <c r="P292" s="40"/>
      <c r="Q292" s="40"/>
    </row>
    <row r="293" spans="3:17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40"/>
      <c r="O293" s="40"/>
      <c r="P293" s="40"/>
      <c r="Q293" s="40"/>
    </row>
    <row r="294" spans="3:17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40"/>
      <c r="O294" s="40"/>
      <c r="P294" s="40"/>
      <c r="Q294" s="40"/>
    </row>
    <row r="295" spans="3:17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40"/>
      <c r="O295" s="40"/>
      <c r="P295" s="40"/>
      <c r="Q295" s="40"/>
    </row>
    <row r="296" spans="3:17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40"/>
      <c r="O296" s="40"/>
      <c r="P296" s="40"/>
      <c r="Q296" s="40"/>
    </row>
    <row r="297" spans="3:17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40"/>
      <c r="O297" s="40"/>
      <c r="P297" s="40"/>
      <c r="Q297" s="40"/>
    </row>
    <row r="298" spans="3:17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40"/>
      <c r="O298" s="40"/>
      <c r="P298" s="40"/>
      <c r="Q298" s="40"/>
    </row>
    <row r="299" spans="3:17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40"/>
      <c r="O299" s="40"/>
      <c r="P299" s="40"/>
      <c r="Q299" s="40"/>
    </row>
    <row r="300" spans="3:17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40"/>
      <c r="O300" s="40"/>
      <c r="P300" s="40"/>
      <c r="Q300" s="40"/>
    </row>
    <row r="301" spans="3:17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40"/>
      <c r="O301" s="40"/>
      <c r="P301" s="40"/>
      <c r="Q301" s="40"/>
    </row>
    <row r="302" spans="3:17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40"/>
      <c r="O302" s="40"/>
      <c r="P302" s="40"/>
      <c r="Q302" s="40"/>
    </row>
    <row r="303" spans="3:17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40"/>
      <c r="O303" s="40"/>
      <c r="P303" s="40"/>
      <c r="Q303" s="40"/>
    </row>
    <row r="304" spans="3:17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40"/>
      <c r="O304" s="40"/>
      <c r="P304" s="40"/>
      <c r="Q304" s="40"/>
    </row>
    <row r="305" spans="3:17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40"/>
      <c r="O305" s="40"/>
      <c r="P305" s="40"/>
      <c r="Q305" s="40"/>
    </row>
    <row r="306" spans="3:17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40"/>
      <c r="O306" s="40"/>
      <c r="P306" s="40"/>
      <c r="Q306" s="40"/>
    </row>
    <row r="307" spans="3:17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40"/>
      <c r="O307" s="40"/>
      <c r="P307" s="40"/>
      <c r="Q307" s="40"/>
    </row>
    <row r="308" spans="3:17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40"/>
      <c r="O308" s="40"/>
      <c r="P308" s="40"/>
      <c r="Q308" s="40"/>
    </row>
    <row r="309" spans="3:17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40"/>
      <c r="O309" s="40"/>
      <c r="P309" s="40"/>
      <c r="Q309" s="40"/>
    </row>
    <row r="310" spans="3:17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40"/>
      <c r="O310" s="40"/>
      <c r="P310" s="40"/>
      <c r="Q310" s="40"/>
    </row>
    <row r="311" spans="3:17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40"/>
      <c r="O311" s="40"/>
      <c r="P311" s="40"/>
      <c r="Q311" s="40"/>
    </row>
    <row r="312" spans="3:17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40"/>
      <c r="O312" s="40"/>
      <c r="P312" s="40"/>
      <c r="Q312" s="40"/>
    </row>
    <row r="313" spans="3:17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40"/>
      <c r="O313" s="40"/>
      <c r="P313" s="40"/>
      <c r="Q313" s="40"/>
    </row>
    <row r="314" spans="3:17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40"/>
      <c r="O314" s="40"/>
      <c r="P314" s="40"/>
      <c r="Q314" s="40"/>
    </row>
    <row r="315" spans="3:17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40"/>
      <c r="O315" s="40"/>
      <c r="P315" s="40"/>
      <c r="Q315" s="40"/>
    </row>
    <row r="316" spans="3:17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40"/>
      <c r="O316" s="40"/>
      <c r="P316" s="40"/>
      <c r="Q316" s="40"/>
    </row>
    <row r="317" spans="3:17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40"/>
      <c r="O317" s="40"/>
      <c r="P317" s="40"/>
      <c r="Q317" s="40"/>
    </row>
    <row r="318" spans="3:17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40"/>
      <c r="O318" s="40"/>
      <c r="P318" s="40"/>
      <c r="Q318" s="40"/>
    </row>
    <row r="319" spans="3:17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40"/>
      <c r="O319" s="40"/>
      <c r="P319" s="40"/>
      <c r="Q319" s="40"/>
    </row>
    <row r="320" spans="3:17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40"/>
      <c r="O320" s="40"/>
      <c r="P320" s="40"/>
      <c r="Q320" s="40"/>
    </row>
    <row r="321" spans="3:17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40"/>
      <c r="O321" s="40"/>
      <c r="P321" s="40"/>
      <c r="Q321" s="40"/>
    </row>
    <row r="322" spans="3:17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40"/>
      <c r="O322" s="40"/>
      <c r="P322" s="40"/>
      <c r="Q322" s="40"/>
    </row>
    <row r="323" spans="3:17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40"/>
      <c r="O323" s="40"/>
      <c r="P323" s="40"/>
      <c r="Q323" s="40"/>
    </row>
    <row r="324" spans="3:17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40"/>
      <c r="O324" s="40"/>
      <c r="P324" s="40"/>
      <c r="Q324" s="40"/>
    </row>
    <row r="325" spans="3:17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40"/>
      <c r="O325" s="40"/>
      <c r="P325" s="40"/>
      <c r="Q325" s="40"/>
    </row>
    <row r="326" spans="3:17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40"/>
      <c r="O326" s="40"/>
      <c r="P326" s="40"/>
      <c r="Q326" s="40"/>
    </row>
    <row r="327" spans="3:17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40"/>
      <c r="O327" s="40"/>
      <c r="P327" s="40"/>
      <c r="Q327" s="40"/>
    </row>
    <row r="328" spans="3:17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40"/>
      <c r="O328" s="40"/>
      <c r="P328" s="40"/>
      <c r="Q328" s="40"/>
    </row>
    <row r="329" spans="3:17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40"/>
      <c r="O329" s="40"/>
      <c r="P329" s="40"/>
      <c r="Q329" s="40"/>
    </row>
    <row r="330" spans="3:17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40"/>
      <c r="O330" s="40"/>
      <c r="P330" s="40"/>
      <c r="Q330" s="40"/>
    </row>
    <row r="331" spans="3:17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40"/>
      <c r="O331" s="40"/>
      <c r="P331" s="40"/>
      <c r="Q331" s="40"/>
    </row>
    <row r="332" spans="3:17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40"/>
      <c r="O332" s="40"/>
      <c r="P332" s="40"/>
      <c r="Q332" s="40"/>
    </row>
    <row r="333" spans="3:17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40"/>
      <c r="O333" s="40"/>
      <c r="P333" s="40"/>
      <c r="Q333" s="40"/>
    </row>
    <row r="334" spans="3:17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40"/>
      <c r="O334" s="40"/>
      <c r="P334" s="40"/>
      <c r="Q334" s="40"/>
    </row>
    <row r="335" spans="3:17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40"/>
      <c r="O335" s="40"/>
      <c r="P335" s="40"/>
      <c r="Q335" s="40"/>
    </row>
    <row r="336" spans="3:17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40"/>
      <c r="O336" s="40"/>
      <c r="P336" s="40"/>
      <c r="Q336" s="40"/>
    </row>
    <row r="337" spans="3:17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40"/>
      <c r="O337" s="40"/>
      <c r="P337" s="40"/>
      <c r="Q337" s="40"/>
    </row>
    <row r="338" spans="3:17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40"/>
      <c r="O338" s="40"/>
      <c r="P338" s="40"/>
      <c r="Q338" s="40"/>
    </row>
    <row r="339" spans="3:17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40"/>
      <c r="O339" s="40"/>
      <c r="P339" s="40"/>
      <c r="Q339" s="40"/>
    </row>
    <row r="340" spans="3:17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40"/>
      <c r="O340" s="40"/>
      <c r="P340" s="40"/>
      <c r="Q340" s="40"/>
    </row>
    <row r="341" spans="3:17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40"/>
      <c r="O341" s="40"/>
      <c r="P341" s="40"/>
      <c r="Q341" s="40"/>
    </row>
    <row r="342" spans="3:17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40"/>
      <c r="O342" s="40"/>
      <c r="P342" s="40"/>
      <c r="Q342" s="40"/>
    </row>
    <row r="343" spans="3:17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40"/>
      <c r="O343" s="40"/>
      <c r="P343" s="40"/>
      <c r="Q343" s="40"/>
    </row>
    <row r="344" spans="3:17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40"/>
      <c r="O344" s="40"/>
      <c r="P344" s="40"/>
      <c r="Q344" s="40"/>
    </row>
    <row r="345" spans="3:17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40"/>
      <c r="O345" s="40"/>
      <c r="P345" s="40"/>
      <c r="Q345" s="40"/>
    </row>
    <row r="346" spans="3:17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40"/>
      <c r="O346" s="40"/>
      <c r="P346" s="40"/>
      <c r="Q346" s="40"/>
    </row>
    <row r="347" spans="3:17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40"/>
      <c r="O347" s="40"/>
      <c r="P347" s="40"/>
      <c r="Q347" s="40"/>
    </row>
    <row r="348" spans="3:17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40"/>
      <c r="O348" s="40"/>
      <c r="P348" s="40"/>
      <c r="Q348" s="40"/>
    </row>
    <row r="349" spans="3:17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40"/>
      <c r="O349" s="40"/>
      <c r="P349" s="40"/>
      <c r="Q349" s="40"/>
    </row>
    <row r="350" spans="3:17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40"/>
      <c r="O350" s="40"/>
      <c r="P350" s="40"/>
      <c r="Q350" s="40"/>
    </row>
    <row r="351" spans="3:17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40"/>
      <c r="O351" s="40"/>
      <c r="P351" s="40"/>
      <c r="Q351" s="40"/>
    </row>
    <row r="352" spans="3:17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40"/>
      <c r="O352" s="40"/>
      <c r="P352" s="40"/>
      <c r="Q352" s="40"/>
    </row>
    <row r="353" spans="3:17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40"/>
      <c r="O353" s="40"/>
      <c r="P353" s="40"/>
      <c r="Q353" s="40"/>
    </row>
    <row r="354" spans="3:17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40"/>
      <c r="O354" s="40"/>
      <c r="P354" s="40"/>
      <c r="Q354" s="40"/>
    </row>
    <row r="355" spans="3:17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40"/>
      <c r="O355" s="40"/>
      <c r="P355" s="40"/>
      <c r="Q355" s="40"/>
    </row>
    <row r="356" spans="3:17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40"/>
      <c r="O356" s="40"/>
      <c r="P356" s="40"/>
      <c r="Q356" s="40"/>
    </row>
    <row r="357" spans="3:17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40"/>
      <c r="O357" s="40"/>
      <c r="P357" s="40"/>
      <c r="Q357" s="40"/>
    </row>
    <row r="358" spans="3:17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40"/>
      <c r="O358" s="40"/>
      <c r="P358" s="40"/>
      <c r="Q358" s="40"/>
    </row>
    <row r="359" spans="3:17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40"/>
      <c r="O359" s="40"/>
      <c r="P359" s="40"/>
      <c r="Q359" s="40"/>
    </row>
    <row r="360" spans="3:17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40"/>
      <c r="O360" s="40"/>
      <c r="P360" s="40"/>
      <c r="Q360" s="40"/>
    </row>
    <row r="361" spans="3:17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40"/>
      <c r="O361" s="40"/>
      <c r="P361" s="40"/>
      <c r="Q361" s="40"/>
    </row>
    <row r="362" spans="3:17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40"/>
      <c r="O362" s="40"/>
      <c r="P362" s="40"/>
      <c r="Q362" s="40"/>
    </row>
    <row r="363" spans="3:17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40"/>
      <c r="O363" s="40"/>
      <c r="P363" s="40"/>
      <c r="Q363" s="40"/>
    </row>
    <row r="364" spans="3:17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40"/>
      <c r="O364" s="40"/>
      <c r="P364" s="40"/>
      <c r="Q364" s="40"/>
    </row>
    <row r="365" spans="3:17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40"/>
      <c r="O365" s="40"/>
      <c r="P365" s="40"/>
      <c r="Q365" s="40"/>
    </row>
    <row r="366" spans="3:17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40"/>
      <c r="O366" s="40"/>
      <c r="P366" s="40"/>
      <c r="Q366" s="40"/>
    </row>
    <row r="367" spans="3:17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40"/>
      <c r="O367" s="40"/>
      <c r="P367" s="40"/>
      <c r="Q367" s="40"/>
    </row>
    <row r="368" spans="3:17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40"/>
      <c r="O368" s="40"/>
      <c r="P368" s="40"/>
      <c r="Q368" s="40"/>
    </row>
    <row r="369" spans="3:17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40"/>
      <c r="O369" s="40"/>
      <c r="P369" s="40"/>
      <c r="Q369" s="40"/>
    </row>
    <row r="370" spans="3:17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40"/>
      <c r="O370" s="40"/>
      <c r="P370" s="40"/>
      <c r="Q370" s="40"/>
    </row>
    <row r="371" spans="3:17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40"/>
      <c r="O371" s="40"/>
      <c r="P371" s="40"/>
      <c r="Q371" s="40"/>
    </row>
    <row r="372" spans="3:17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40"/>
      <c r="O372" s="40"/>
      <c r="P372" s="40"/>
      <c r="Q372" s="40"/>
    </row>
    <row r="373" spans="3:17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40"/>
      <c r="O373" s="40"/>
      <c r="P373" s="40"/>
      <c r="Q373" s="40"/>
    </row>
    <row r="374" spans="3:17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40"/>
      <c r="O374" s="40"/>
      <c r="P374" s="40"/>
      <c r="Q374" s="40"/>
    </row>
    <row r="375" spans="3:17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40"/>
      <c r="O375" s="40"/>
      <c r="P375" s="40"/>
      <c r="Q375" s="40"/>
    </row>
    <row r="376" spans="3:17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40"/>
      <c r="O376" s="40"/>
      <c r="P376" s="40"/>
      <c r="Q376" s="40"/>
    </row>
    <row r="377" spans="3:17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40"/>
      <c r="O377" s="40"/>
      <c r="P377" s="40"/>
      <c r="Q377" s="40"/>
    </row>
    <row r="378" spans="3:17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40"/>
      <c r="O378" s="40"/>
      <c r="P378" s="40"/>
      <c r="Q378" s="40"/>
    </row>
    <row r="379" spans="3:17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40"/>
      <c r="O379" s="40"/>
      <c r="P379" s="40"/>
      <c r="Q379" s="40"/>
    </row>
    <row r="380" spans="3:17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40"/>
      <c r="O380" s="40"/>
      <c r="P380" s="40"/>
      <c r="Q380" s="40"/>
    </row>
    <row r="381" spans="3:17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40"/>
      <c r="O381" s="40"/>
      <c r="P381" s="40"/>
      <c r="Q381" s="40"/>
    </row>
    <row r="382" spans="3:17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40"/>
      <c r="O382" s="40"/>
      <c r="P382" s="40"/>
      <c r="Q382" s="40"/>
    </row>
    <row r="383" spans="3:17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40"/>
      <c r="O383" s="40"/>
      <c r="P383" s="40"/>
      <c r="Q383" s="40"/>
    </row>
    <row r="384" spans="3:17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40"/>
      <c r="O384" s="40"/>
      <c r="P384" s="40"/>
      <c r="Q384" s="40"/>
    </row>
    <row r="385" spans="3:17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40"/>
      <c r="O385" s="40"/>
      <c r="P385" s="40"/>
      <c r="Q385" s="40"/>
    </row>
    <row r="386" spans="3:17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40"/>
      <c r="O386" s="40"/>
      <c r="P386" s="40"/>
      <c r="Q386" s="40"/>
    </row>
    <row r="387" spans="3:17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40"/>
      <c r="O387" s="40"/>
      <c r="P387" s="40"/>
      <c r="Q387" s="40"/>
    </row>
    <row r="388" spans="3:17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40"/>
      <c r="O388" s="40"/>
      <c r="P388" s="40"/>
      <c r="Q388" s="40"/>
    </row>
    <row r="389" spans="3:17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40"/>
      <c r="O389" s="40"/>
      <c r="P389" s="40"/>
      <c r="Q389" s="40"/>
    </row>
    <row r="390" spans="3:17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40"/>
      <c r="O390" s="40"/>
      <c r="P390" s="40"/>
      <c r="Q390" s="40"/>
    </row>
    <row r="391" spans="3:17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40"/>
      <c r="O391" s="40"/>
      <c r="P391" s="40"/>
      <c r="Q391" s="40"/>
    </row>
    <row r="392" spans="3:17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40"/>
      <c r="O392" s="40"/>
      <c r="P392" s="40"/>
      <c r="Q392" s="40"/>
    </row>
    <row r="393" spans="3:17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40"/>
      <c r="O393" s="40"/>
      <c r="P393" s="40"/>
      <c r="Q393" s="40"/>
    </row>
    <row r="394" spans="3:17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40"/>
      <c r="O394" s="40"/>
      <c r="P394" s="40"/>
      <c r="Q394" s="40"/>
    </row>
    <row r="395" spans="3:17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40"/>
      <c r="O395" s="40"/>
      <c r="P395" s="40"/>
      <c r="Q395" s="40"/>
    </row>
    <row r="396" spans="3:17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40"/>
      <c r="O396" s="40"/>
      <c r="P396" s="40"/>
      <c r="Q396" s="40"/>
    </row>
    <row r="397" spans="3:17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40"/>
      <c r="O397" s="40"/>
      <c r="P397" s="40"/>
      <c r="Q397" s="40"/>
    </row>
    <row r="398" spans="3:17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40"/>
      <c r="O398" s="40"/>
      <c r="P398" s="40"/>
      <c r="Q398" s="40"/>
    </row>
    <row r="399" spans="3:17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40"/>
      <c r="O399" s="40"/>
      <c r="P399" s="40"/>
      <c r="Q399" s="40"/>
    </row>
    <row r="400" spans="3:17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40"/>
      <c r="O400" s="40"/>
      <c r="P400" s="40"/>
      <c r="Q400" s="40"/>
    </row>
    <row r="401" spans="3:17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40"/>
      <c r="O401" s="40"/>
      <c r="P401" s="40"/>
      <c r="Q401" s="40"/>
    </row>
    <row r="402" spans="3:17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40"/>
      <c r="O402" s="40"/>
      <c r="P402" s="40"/>
      <c r="Q402" s="40"/>
    </row>
    <row r="403" spans="3:17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40"/>
      <c r="O403" s="40"/>
      <c r="P403" s="40"/>
      <c r="Q403" s="40"/>
    </row>
    <row r="404" spans="3:17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40"/>
      <c r="O404" s="40"/>
      <c r="P404" s="40"/>
      <c r="Q404" s="40"/>
    </row>
    <row r="405" spans="3:17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40"/>
      <c r="O405" s="40"/>
      <c r="P405" s="40"/>
      <c r="Q405" s="40"/>
    </row>
    <row r="406" spans="3:17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40"/>
      <c r="O406" s="40"/>
      <c r="P406" s="40"/>
      <c r="Q406" s="40"/>
    </row>
    <row r="407" spans="3:17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40"/>
      <c r="O407" s="40"/>
      <c r="P407" s="40"/>
      <c r="Q407" s="40"/>
    </row>
    <row r="408" spans="3:17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40"/>
      <c r="O408" s="40"/>
      <c r="P408" s="40"/>
      <c r="Q408" s="40"/>
    </row>
    <row r="409" spans="3:17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40"/>
      <c r="O409" s="40"/>
      <c r="P409" s="40"/>
      <c r="Q409" s="40"/>
    </row>
    <row r="410" spans="3:17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40"/>
      <c r="O410" s="40"/>
      <c r="P410" s="40"/>
      <c r="Q410" s="40"/>
    </row>
    <row r="411" spans="3:17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40"/>
      <c r="O411" s="40"/>
      <c r="P411" s="40"/>
      <c r="Q411" s="40"/>
    </row>
    <row r="412" spans="3:17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40"/>
      <c r="O412" s="40"/>
      <c r="P412" s="40"/>
      <c r="Q412" s="40"/>
    </row>
  </sheetData>
  <mergeCells count="17">
    <mergeCell ref="O6:Q6"/>
    <mergeCell ref="C102:E102"/>
    <mergeCell ref="A1:Q1"/>
    <mergeCell ref="A2:Q2"/>
    <mergeCell ref="A4:Q4"/>
    <mergeCell ref="C5:C7"/>
    <mergeCell ref="D5:D7"/>
    <mergeCell ref="E5:E7"/>
    <mergeCell ref="F6:F7"/>
    <mergeCell ref="A5:B7"/>
    <mergeCell ref="J5:M5"/>
    <mergeCell ref="J6:J7"/>
    <mergeCell ref="K6:M6"/>
    <mergeCell ref="N6:N7"/>
    <mergeCell ref="F5:I5"/>
    <mergeCell ref="G6:I6"/>
    <mergeCell ref="N5:Q5"/>
  </mergeCells>
  <phoneticPr fontId="12" type="noConversion"/>
  <printOptions horizontalCentered="1"/>
  <pageMargins left="0.31496062992125984" right="0.19685039370078741" top="0.59055118110236227" bottom="0.51181102362204722" header="0.31496062992125984" footer="0.31496062992125984"/>
  <pageSetup paperSize="9" scale="56" fitToHeight="0" orientation="landscape" useFirstPageNumber="1" r:id="rId1"/>
  <headerFooter scaleWithDoc="0" alignWithMargins="0">
    <oddFooter xml:space="preserve">&amp;C- &amp;P -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9DFFEDBB-2A6A-4B02-82EF-8BBED30F1E13}"/>
</file>

<file path=customXml/itemProps2.xml><?xml version="1.0" encoding="utf-8"?>
<ds:datastoreItem xmlns:ds="http://schemas.openxmlformats.org/officeDocument/2006/customXml" ds:itemID="{F17D6462-493B-401A-8339-420DC554A36B}"/>
</file>

<file path=customXml/itemProps3.xml><?xml version="1.0" encoding="utf-8"?>
<ds:datastoreItem xmlns:ds="http://schemas.openxmlformats.org/officeDocument/2006/customXml" ds:itemID="{4A433B86-527F-46C9-8194-345306056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KH đầu tư công 2022</vt:lpstr>
      <vt:lpstr>'KH đầu tư công 2022'!Print_Area</vt:lpstr>
      <vt:lpstr>'KH đầu tư công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2021-12-28T01:55:28Z</cp:lastPrinted>
  <dcterms:created xsi:type="dcterms:W3CDTF">2021-03-11T16:54:12Z</dcterms:created>
  <dcterms:modified xsi:type="dcterms:W3CDTF">2021-12-28T01:56:23Z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