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365" yWindow="840" windowWidth="10650" windowHeight="9240"/>
  </bookViews>
  <sheets>
    <sheet name="Sheet2 (3)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2" i="1" l="1"/>
  <c r="C32" i="1"/>
  <c r="J31" i="1"/>
  <c r="I31" i="1"/>
  <c r="H31" i="1" s="1"/>
  <c r="G31" i="1"/>
  <c r="E31" i="1" s="1"/>
  <c r="J30" i="1"/>
  <c r="H30" i="1" s="1"/>
  <c r="I30" i="1"/>
  <c r="G30" i="1"/>
  <c r="E30" i="1" s="1"/>
  <c r="J29" i="1"/>
  <c r="I29" i="1"/>
  <c r="H29" i="1" s="1"/>
  <c r="G29" i="1"/>
  <c r="E29" i="1" s="1"/>
  <c r="F29" i="1"/>
  <c r="J28" i="1"/>
  <c r="I28" i="1"/>
  <c r="H28" i="1" s="1"/>
  <c r="G28" i="1"/>
  <c r="F28" i="1"/>
  <c r="E28" i="1"/>
  <c r="J27" i="1"/>
  <c r="I27" i="1"/>
  <c r="H27" i="1"/>
  <c r="G27" i="1"/>
  <c r="E27" i="1" s="1"/>
  <c r="F27" i="1"/>
  <c r="I26" i="1"/>
  <c r="H26" i="1"/>
  <c r="E26" i="1"/>
  <c r="J25" i="1"/>
  <c r="I25" i="1"/>
  <c r="H25" i="1" s="1"/>
  <c r="G25" i="1"/>
  <c r="F25" i="1"/>
  <c r="E25" i="1" s="1"/>
  <c r="J24" i="1"/>
  <c r="I24" i="1"/>
  <c r="H24" i="1"/>
  <c r="G24" i="1"/>
  <c r="F24" i="1"/>
  <c r="E24" i="1" s="1"/>
  <c r="J23" i="1"/>
  <c r="I23" i="1"/>
  <c r="H23" i="1"/>
  <c r="G23" i="1"/>
  <c r="F23" i="1"/>
  <c r="E23" i="1"/>
  <c r="J22" i="1"/>
  <c r="H22" i="1" s="1"/>
  <c r="I22" i="1"/>
  <c r="G22" i="1"/>
  <c r="F22" i="1"/>
  <c r="E22" i="1" s="1"/>
  <c r="J21" i="1"/>
  <c r="I21" i="1"/>
  <c r="H21" i="1" s="1"/>
  <c r="G21" i="1"/>
  <c r="F21" i="1"/>
  <c r="E21" i="1" s="1"/>
  <c r="J20" i="1"/>
  <c r="I20" i="1"/>
  <c r="H20" i="1"/>
  <c r="G20" i="1"/>
  <c r="F20" i="1"/>
  <c r="E20" i="1" s="1"/>
  <c r="J19" i="1"/>
  <c r="I19" i="1"/>
  <c r="H19" i="1"/>
  <c r="G19" i="1"/>
  <c r="F19" i="1"/>
  <c r="E19" i="1"/>
  <c r="J18" i="1"/>
  <c r="H18" i="1" s="1"/>
  <c r="I18" i="1"/>
  <c r="G18" i="1"/>
  <c r="F18" i="1"/>
  <c r="E18" i="1" s="1"/>
  <c r="J17" i="1"/>
  <c r="I17" i="1"/>
  <c r="H17" i="1" s="1"/>
  <c r="G17" i="1"/>
  <c r="F17" i="1"/>
  <c r="E17" i="1" s="1"/>
  <c r="J16" i="1"/>
  <c r="I16" i="1"/>
  <c r="H16" i="1"/>
  <c r="G16" i="1"/>
  <c r="F16" i="1"/>
  <c r="E16" i="1" s="1"/>
  <c r="J15" i="1"/>
  <c r="I15" i="1"/>
  <c r="H15" i="1"/>
  <c r="G15" i="1"/>
  <c r="F15" i="1"/>
  <c r="E15" i="1"/>
  <c r="J14" i="1"/>
  <c r="H14" i="1" s="1"/>
  <c r="I14" i="1"/>
  <c r="G14" i="1"/>
  <c r="F14" i="1"/>
  <c r="E14" i="1" s="1"/>
  <c r="J12" i="1"/>
  <c r="I12" i="1"/>
  <c r="H12" i="1" s="1"/>
  <c r="G12" i="1"/>
  <c r="F12" i="1"/>
  <c r="E12" i="1" s="1"/>
  <c r="J11" i="1"/>
  <c r="J32" i="1" s="1"/>
  <c r="H32" i="1" s="1"/>
  <c r="I11" i="1"/>
  <c r="H11" i="1"/>
  <c r="G11" i="1"/>
  <c r="G32" i="1" s="1"/>
  <c r="F11" i="1"/>
  <c r="E11" i="1" s="1"/>
  <c r="E32" i="1" l="1"/>
  <c r="F32" i="1"/>
</calcChain>
</file>

<file path=xl/sharedStrings.xml><?xml version="1.0" encoding="utf-8"?>
<sst xmlns="http://schemas.openxmlformats.org/spreadsheetml/2006/main" count="42" uniqueCount="37">
  <si>
    <t>(Kèm theo Nghị quyết số     /NQ-HĐND ngày        /11/2022 của Hội đồng nhân dân huyện)</t>
  </si>
  <si>
    <t>Đơn vị tính: đồng</t>
  </si>
  <si>
    <t>STT</t>
  </si>
  <si>
    <t>Nội dung</t>
  </si>
  <si>
    <t>Điều chỉnh thu NSNN</t>
  </si>
  <si>
    <t>Điều chỉnh chi NS huyện, xã</t>
  </si>
  <si>
    <t>Đầu năm</t>
  </si>
  <si>
    <t>Điều chỉnh</t>
  </si>
  <si>
    <t>Giao đầu năm</t>
  </si>
  <si>
    <t>Tổng cộng</t>
  </si>
  <si>
    <t>Trong đó</t>
  </si>
  <si>
    <t>Ngân sách huyện</t>
  </si>
  <si>
    <t>Ngân sách xã</t>
  </si>
  <si>
    <t>Ngọc Liên</t>
  </si>
  <si>
    <t>Ngọc Sơn</t>
  </si>
  <si>
    <t>Lộc Thịnh</t>
  </si>
  <si>
    <t>TT Ngọc Lặc</t>
  </si>
  <si>
    <t>Cao Ngọc</t>
  </si>
  <si>
    <t>Thạch Lập</t>
  </si>
  <si>
    <t>Ngọc Trung</t>
  </si>
  <si>
    <t>Phùng Giáo</t>
  </si>
  <si>
    <t>Mỹ Tân</t>
  </si>
  <si>
    <t>Thúy Sơn</t>
  </si>
  <si>
    <t>Phúc Thịnh</t>
  </si>
  <si>
    <t>Nguyệt Ấn</t>
  </si>
  <si>
    <t>Kiên Thọ</t>
  </si>
  <si>
    <t>Minh Tiến</t>
  </si>
  <si>
    <t>Minh Sơn</t>
  </si>
  <si>
    <t xml:space="preserve">Phùng Minh </t>
  </si>
  <si>
    <t>Cao Thịnh</t>
  </si>
  <si>
    <t>Quang Trung</t>
  </si>
  <si>
    <t>Đồng Thịnh</t>
  </si>
  <si>
    <t>Vân Am</t>
  </si>
  <si>
    <t>Lam Sơn</t>
  </si>
  <si>
    <t>TỔNG CỘNG</t>
  </si>
  <si>
    <t>BIỂU ĐIỀU CHỈNH 
DỰ TOÁN THU NGÂN SÁCH NHÀ NƯỚC, CHI NGÂN SÁCH HUYỆN, XÃ NĂM 2022</t>
  </si>
  <si>
    <t>(Kèm theo Nghị quyết số     /NQ-HĐND ngày 10/11/2022 của HĐND huyện)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</si>
</sst>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7" formatCode="_-* #,##0.0\ _₫_-;\-* #,##0.0\ _₫_-;_-* &quot;-&quot;?\ _₫_-;_-@_-"/>
  </numFmts>
  <fonts count="13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name val=".VnArial"/>
      <family val="2"/>
    </font>
    <font>
      <sz val="12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</cellStyleXfs>
  <cellXfs count="41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3" fontId="7" fillId="0" borderId="8" xfId="2" applyNumberFormat="1" applyFont="1" applyBorder="1" applyAlignment="1">
      <alignment horizontal="center" vertical="center"/>
    </xf>
    <xf numFmtId="0" fontId="7" fillId="0" borderId="8" xfId="3" applyFont="1" applyBorder="1" applyAlignment="1">
      <alignment horizontal="left" vertical="center"/>
    </xf>
    <xf numFmtId="165" fontId="9" fillId="0" borderId="8" xfId="1" applyNumberFormat="1" applyFont="1" applyBorder="1"/>
    <xf numFmtId="165" fontId="9" fillId="0" borderId="8" xfId="0" applyNumberFormat="1" applyFont="1" applyBorder="1" applyAlignment="1">
      <alignment wrapText="1"/>
    </xf>
    <xf numFmtId="165" fontId="9" fillId="0" borderId="8" xfId="1" applyNumberFormat="1" applyFont="1" applyBorder="1" applyAlignment="1">
      <alignment wrapText="1"/>
    </xf>
    <xf numFmtId="0" fontId="9" fillId="0" borderId="0" xfId="0" applyFont="1"/>
    <xf numFmtId="3" fontId="7" fillId="0" borderId="9" xfId="2" applyNumberFormat="1" applyFont="1" applyBorder="1" applyAlignment="1">
      <alignment horizontal="center" vertical="center"/>
    </xf>
    <xf numFmtId="0" fontId="7" fillId="0" borderId="9" xfId="3" applyFont="1" applyBorder="1" applyAlignment="1">
      <alignment horizontal="left" vertical="center"/>
    </xf>
    <xf numFmtId="165" fontId="9" fillId="0" borderId="9" xfId="1" applyNumberFormat="1" applyFont="1" applyBorder="1"/>
    <xf numFmtId="165" fontId="9" fillId="0" borderId="9" xfId="0" applyNumberFormat="1" applyFont="1" applyBorder="1" applyAlignment="1">
      <alignment wrapText="1"/>
    </xf>
    <xf numFmtId="165" fontId="9" fillId="0" borderId="9" xfId="1" applyNumberFormat="1" applyFont="1" applyBorder="1" applyAlignment="1">
      <alignment wrapText="1"/>
    </xf>
    <xf numFmtId="3" fontId="7" fillId="0" borderId="10" xfId="2" applyNumberFormat="1" applyFont="1" applyBorder="1" applyAlignment="1">
      <alignment horizontal="center" vertical="center"/>
    </xf>
    <xf numFmtId="0" fontId="7" fillId="0" borderId="10" xfId="3" applyFont="1" applyBorder="1" applyAlignment="1">
      <alignment horizontal="left" vertical="center"/>
    </xf>
    <xf numFmtId="165" fontId="9" fillId="0" borderId="10" xfId="1" applyNumberFormat="1" applyFont="1" applyBorder="1"/>
    <xf numFmtId="165" fontId="9" fillId="0" borderId="10" xfId="0" applyNumberFormat="1" applyFont="1" applyBorder="1" applyAlignment="1">
      <alignment wrapText="1"/>
    </xf>
    <xf numFmtId="165" fontId="9" fillId="0" borderId="10" xfId="1" applyNumberFormat="1" applyFont="1" applyBorder="1" applyAlignment="1">
      <alignment wrapText="1"/>
    </xf>
    <xf numFmtId="167" fontId="3" fillId="0" borderId="0" xfId="0" applyNumberFormat="1" applyFont="1" applyAlignment="1">
      <alignment wrapText="1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166" fontId="11" fillId="0" borderId="2" xfId="1" applyNumberFormat="1" applyFont="1" applyBorder="1"/>
    <xf numFmtId="166" fontId="11" fillId="0" borderId="2" xfId="1" applyNumberFormat="1" applyFont="1" applyBorder="1" applyAlignment="1">
      <alignment wrapText="1"/>
    </xf>
    <xf numFmtId="0" fontId="10" fillId="0" borderId="0" xfId="0" applyFont="1"/>
    <xf numFmtId="0" fontId="11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5"/>
  <sheetViews>
    <sheetView tabSelected="1" view="pageBreakPreview" zoomScale="120" zoomScaleNormal="100" zoomScaleSheetLayoutView="120" workbookViewId="0">
      <selection activeCell="K10" sqref="K10"/>
    </sheetView>
  </sheetViews>
  <sheetFormatPr defaultColWidth="8.7109375" defaultRowHeight="15" x14ac:dyDescent="0.25"/>
  <cols>
    <col min="1" max="1" width="5.42578125" style="1" customWidth="1"/>
    <col min="2" max="2" width="14.85546875" style="1" customWidth="1"/>
    <col min="3" max="4" width="10.28515625" style="1" customWidth="1"/>
    <col min="5" max="10" width="10.28515625" style="2" customWidth="1"/>
    <col min="11" max="16384" width="8.7109375" style="1"/>
  </cols>
  <sheetData>
    <row r="2" spans="1:10" ht="30" customHeight="1" x14ac:dyDescent="0.25">
      <c r="A2" s="27" t="s">
        <v>35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26.1" hidden="1" customHeight="1" x14ac:dyDescent="0.25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ht="26.1" customHeight="1" x14ac:dyDescent="0.25">
      <c r="A4" s="29" t="s">
        <v>36</v>
      </c>
      <c r="B4" s="29"/>
      <c r="C4" s="29"/>
      <c r="D4" s="29"/>
      <c r="E4" s="29"/>
      <c r="F4" s="29"/>
      <c r="G4" s="29"/>
      <c r="H4" s="29"/>
      <c r="I4" s="29"/>
      <c r="J4" s="29"/>
    </row>
    <row r="6" spans="1:10" x14ac:dyDescent="0.25">
      <c r="H6" s="30" t="s">
        <v>1</v>
      </c>
      <c r="I6" s="30"/>
      <c r="J6" s="30"/>
    </row>
    <row r="7" spans="1:10" s="24" customFormat="1" ht="20.100000000000001" customHeight="1" x14ac:dyDescent="0.2">
      <c r="A7" s="31" t="s">
        <v>2</v>
      </c>
      <c r="B7" s="31" t="s">
        <v>3</v>
      </c>
      <c r="C7" s="31" t="s">
        <v>4</v>
      </c>
      <c r="D7" s="31"/>
      <c r="E7" s="33" t="s">
        <v>5</v>
      </c>
      <c r="F7" s="33"/>
      <c r="G7" s="33"/>
      <c r="H7" s="33"/>
      <c r="I7" s="33"/>
      <c r="J7" s="33"/>
    </row>
    <row r="8" spans="1:10" s="24" customFormat="1" ht="14.1" customHeight="1" x14ac:dyDescent="0.2">
      <c r="A8" s="31"/>
      <c r="B8" s="31"/>
      <c r="C8" s="31" t="s">
        <v>6</v>
      </c>
      <c r="D8" s="33" t="s">
        <v>7</v>
      </c>
      <c r="E8" s="33" t="s">
        <v>8</v>
      </c>
      <c r="F8" s="33"/>
      <c r="G8" s="33"/>
      <c r="H8" s="35" t="s">
        <v>7</v>
      </c>
      <c r="I8" s="36"/>
      <c r="J8" s="37"/>
    </row>
    <row r="9" spans="1:10" s="24" customFormat="1" ht="14.45" customHeight="1" x14ac:dyDescent="0.2">
      <c r="A9" s="31"/>
      <c r="B9" s="31"/>
      <c r="C9" s="31"/>
      <c r="D9" s="33"/>
      <c r="E9" s="34" t="s">
        <v>9</v>
      </c>
      <c r="F9" s="39" t="s">
        <v>10</v>
      </c>
      <c r="G9" s="40"/>
      <c r="H9" s="34" t="s">
        <v>9</v>
      </c>
      <c r="I9" s="39" t="s">
        <v>10</v>
      </c>
      <c r="J9" s="40"/>
    </row>
    <row r="10" spans="1:10" s="26" customFormat="1" ht="49.5" customHeight="1" x14ac:dyDescent="0.25">
      <c r="A10" s="32"/>
      <c r="B10" s="32"/>
      <c r="C10" s="32"/>
      <c r="D10" s="34"/>
      <c r="E10" s="38"/>
      <c r="F10" s="25" t="s">
        <v>11</v>
      </c>
      <c r="G10" s="25" t="s">
        <v>12</v>
      </c>
      <c r="H10" s="38"/>
      <c r="I10" s="25" t="s">
        <v>11</v>
      </c>
      <c r="J10" s="25" t="s">
        <v>12</v>
      </c>
    </row>
    <row r="11" spans="1:10" s="8" customFormat="1" ht="15.75" x14ac:dyDescent="0.25">
      <c r="A11" s="3">
        <v>1</v>
      </c>
      <c r="B11" s="4" t="s">
        <v>13</v>
      </c>
      <c r="C11" s="5">
        <v>1000</v>
      </c>
      <c r="D11" s="5">
        <v>60</v>
      </c>
      <c r="E11" s="6">
        <f>F11+G11</f>
        <v>800</v>
      </c>
      <c r="F11" s="6">
        <f>C11*0.4</f>
        <v>400</v>
      </c>
      <c r="G11" s="7">
        <f>C11*0.4</f>
        <v>400</v>
      </c>
      <c r="H11" s="6">
        <f t="shared" ref="H11:H31" si="0">I11+J11</f>
        <v>48</v>
      </c>
      <c r="I11" s="7">
        <f>D11*0.4</f>
        <v>24</v>
      </c>
      <c r="J11" s="7">
        <f>D11*0.4</f>
        <v>24</v>
      </c>
    </row>
    <row r="12" spans="1:10" s="8" customFormat="1" ht="15.75" x14ac:dyDescent="0.25">
      <c r="A12" s="9">
        <v>2</v>
      </c>
      <c r="B12" s="10" t="s">
        <v>14</v>
      </c>
      <c r="C12" s="11">
        <v>1900</v>
      </c>
      <c r="D12" s="11">
        <v>0</v>
      </c>
      <c r="E12" s="12">
        <f t="shared" ref="E12:E31" si="1">F12+G12</f>
        <v>1520</v>
      </c>
      <c r="F12" s="12">
        <f>C12*0.4</f>
        <v>760</v>
      </c>
      <c r="G12" s="13">
        <f>C12*0.4</f>
        <v>760</v>
      </c>
      <c r="H12" s="12">
        <f t="shared" si="0"/>
        <v>0</v>
      </c>
      <c r="I12" s="13">
        <f>D12*0.4</f>
        <v>0</v>
      </c>
      <c r="J12" s="13">
        <f>D12*0.4</f>
        <v>0</v>
      </c>
    </row>
    <row r="13" spans="1:10" s="8" customFormat="1" ht="15.75" x14ac:dyDescent="0.25">
      <c r="A13" s="9">
        <v>3</v>
      </c>
      <c r="B13" s="10" t="s">
        <v>15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</row>
    <row r="14" spans="1:10" s="8" customFormat="1" ht="15.75" x14ac:dyDescent="0.25">
      <c r="A14" s="9">
        <v>4</v>
      </c>
      <c r="B14" s="10" t="s">
        <v>16</v>
      </c>
      <c r="C14" s="11">
        <v>111000</v>
      </c>
      <c r="D14" s="11">
        <v>19718</v>
      </c>
      <c r="E14" s="12">
        <f t="shared" si="1"/>
        <v>88800</v>
      </c>
      <c r="F14" s="12">
        <f>C14*0.55</f>
        <v>61050.000000000007</v>
      </c>
      <c r="G14" s="13">
        <f>C14*0.25</f>
        <v>27750</v>
      </c>
      <c r="H14" s="12">
        <f t="shared" si="0"/>
        <v>16840.400000000001</v>
      </c>
      <c r="I14" s="13">
        <f>D14*0.55+1066</f>
        <v>11910.900000000001</v>
      </c>
      <c r="J14" s="13">
        <f>D14*0.25</f>
        <v>4929.5</v>
      </c>
    </row>
    <row r="15" spans="1:10" s="8" customFormat="1" ht="15.75" x14ac:dyDescent="0.25">
      <c r="A15" s="9">
        <v>5</v>
      </c>
      <c r="B15" s="10" t="s">
        <v>17</v>
      </c>
      <c r="C15" s="11">
        <v>1000</v>
      </c>
      <c r="D15" s="11">
        <v>0</v>
      </c>
      <c r="E15" s="12">
        <f t="shared" si="1"/>
        <v>1000</v>
      </c>
      <c r="F15" s="12">
        <f>C15*0.2</f>
        <v>200</v>
      </c>
      <c r="G15" s="13">
        <f>C15*0.8</f>
        <v>800</v>
      </c>
      <c r="H15" s="12">
        <f t="shared" si="0"/>
        <v>0</v>
      </c>
      <c r="I15" s="13">
        <f>D15*0.2</f>
        <v>0</v>
      </c>
      <c r="J15" s="13">
        <f>D15*0.8</f>
        <v>0</v>
      </c>
    </row>
    <row r="16" spans="1:10" s="8" customFormat="1" ht="15.75" x14ac:dyDescent="0.25">
      <c r="A16" s="9">
        <v>6</v>
      </c>
      <c r="B16" s="10" t="s">
        <v>18</v>
      </c>
      <c r="C16" s="11">
        <v>2000</v>
      </c>
      <c r="D16" s="11">
        <v>0</v>
      </c>
      <c r="E16" s="12">
        <f t="shared" si="1"/>
        <v>1600</v>
      </c>
      <c r="F16" s="12">
        <f>C16*0.4</f>
        <v>800</v>
      </c>
      <c r="G16" s="13">
        <f>C16*0.4</f>
        <v>800</v>
      </c>
      <c r="H16" s="12">
        <f t="shared" si="0"/>
        <v>0</v>
      </c>
      <c r="I16" s="13">
        <f>D16*0.4</f>
        <v>0</v>
      </c>
      <c r="J16" s="13">
        <f>D16*0.4</f>
        <v>0</v>
      </c>
    </row>
    <row r="17" spans="1:10" s="8" customFormat="1" ht="15.75" x14ac:dyDescent="0.25">
      <c r="A17" s="9">
        <v>7</v>
      </c>
      <c r="B17" s="10" t="s">
        <v>19</v>
      </c>
      <c r="C17" s="11">
        <v>500</v>
      </c>
      <c r="D17" s="11">
        <v>0</v>
      </c>
      <c r="E17" s="12">
        <f t="shared" si="1"/>
        <v>400</v>
      </c>
      <c r="F17" s="12">
        <f>C17*0.4</f>
        <v>200</v>
      </c>
      <c r="G17" s="13">
        <f>C17*0.4</f>
        <v>200</v>
      </c>
      <c r="H17" s="12">
        <f t="shared" si="0"/>
        <v>0</v>
      </c>
      <c r="I17" s="13">
        <f>D17*0.4</f>
        <v>0</v>
      </c>
      <c r="J17" s="13">
        <f>D17*0.4</f>
        <v>0</v>
      </c>
    </row>
    <row r="18" spans="1:10" s="8" customFormat="1" ht="15.75" x14ac:dyDescent="0.25">
      <c r="A18" s="9">
        <v>8</v>
      </c>
      <c r="B18" s="10" t="s">
        <v>20</v>
      </c>
      <c r="C18" s="11">
        <v>1000</v>
      </c>
      <c r="D18" s="11">
        <v>0</v>
      </c>
      <c r="E18" s="12">
        <f t="shared" si="1"/>
        <v>800</v>
      </c>
      <c r="F18" s="12">
        <f>C18*0.4</f>
        <v>400</v>
      </c>
      <c r="G18" s="13">
        <f>C18*0.4</f>
        <v>400</v>
      </c>
      <c r="H18" s="12">
        <f t="shared" si="0"/>
        <v>0</v>
      </c>
      <c r="I18" s="13">
        <f>D18*0.4</f>
        <v>0</v>
      </c>
      <c r="J18" s="13">
        <f>D18*0.4</f>
        <v>0</v>
      </c>
    </row>
    <row r="19" spans="1:10" s="8" customFormat="1" ht="15.75" x14ac:dyDescent="0.25">
      <c r="A19" s="9">
        <v>9</v>
      </c>
      <c r="B19" s="10" t="s">
        <v>21</v>
      </c>
      <c r="C19" s="11">
        <v>0</v>
      </c>
      <c r="D19" s="11">
        <v>0</v>
      </c>
      <c r="E19" s="12">
        <f t="shared" si="1"/>
        <v>0</v>
      </c>
      <c r="F19" s="12">
        <f>C19*0.4</f>
        <v>0</v>
      </c>
      <c r="G19" s="13">
        <f>C19*0.4</f>
        <v>0</v>
      </c>
      <c r="H19" s="12">
        <f t="shared" si="0"/>
        <v>0</v>
      </c>
      <c r="I19" s="13">
        <f>D19*0.4</f>
        <v>0</v>
      </c>
      <c r="J19" s="13">
        <f>D19*0.4</f>
        <v>0</v>
      </c>
    </row>
    <row r="20" spans="1:10" s="8" customFormat="1" ht="15.75" x14ac:dyDescent="0.25">
      <c r="A20" s="9">
        <v>10</v>
      </c>
      <c r="B20" s="10" t="s">
        <v>22</v>
      </c>
      <c r="C20" s="11">
        <v>2500</v>
      </c>
      <c r="D20" s="11">
        <v>670</v>
      </c>
      <c r="E20" s="12">
        <f t="shared" si="1"/>
        <v>2500</v>
      </c>
      <c r="F20" s="12">
        <f>C20*0.2</f>
        <v>500</v>
      </c>
      <c r="G20" s="13">
        <f>C20*0.8</f>
        <v>2000</v>
      </c>
      <c r="H20" s="12">
        <f t="shared" si="0"/>
        <v>670</v>
      </c>
      <c r="I20" s="13">
        <f>D20*0.2</f>
        <v>134</v>
      </c>
      <c r="J20" s="13">
        <f>D20*0.8</f>
        <v>536</v>
      </c>
    </row>
    <row r="21" spans="1:10" s="8" customFormat="1" ht="15.75" x14ac:dyDescent="0.25">
      <c r="A21" s="9">
        <v>11</v>
      </c>
      <c r="B21" s="10" t="s">
        <v>23</v>
      </c>
      <c r="C21" s="11">
        <v>600</v>
      </c>
      <c r="D21" s="11">
        <v>0</v>
      </c>
      <c r="E21" s="12">
        <f t="shared" si="1"/>
        <v>480</v>
      </c>
      <c r="F21" s="12">
        <f>C21*0.4</f>
        <v>240</v>
      </c>
      <c r="G21" s="13">
        <f>C21*0.4</f>
        <v>240</v>
      </c>
      <c r="H21" s="12">
        <f t="shared" si="0"/>
        <v>0</v>
      </c>
      <c r="I21" s="13">
        <f>D21*0.4</f>
        <v>0</v>
      </c>
      <c r="J21" s="13">
        <f>D21*0.4</f>
        <v>0</v>
      </c>
    </row>
    <row r="22" spans="1:10" s="8" customFormat="1" ht="15.75" x14ac:dyDescent="0.25">
      <c r="A22" s="9">
        <v>12</v>
      </c>
      <c r="B22" s="10" t="s">
        <v>24</v>
      </c>
      <c r="C22" s="11">
        <v>7500</v>
      </c>
      <c r="D22" s="11">
        <v>0</v>
      </c>
      <c r="E22" s="12">
        <f t="shared" si="1"/>
        <v>7500</v>
      </c>
      <c r="F22" s="12">
        <f>C22*0.2</f>
        <v>1500</v>
      </c>
      <c r="G22" s="13">
        <f>C22*0.8</f>
        <v>6000</v>
      </c>
      <c r="H22" s="12">
        <f t="shared" si="0"/>
        <v>0</v>
      </c>
      <c r="I22" s="13">
        <f>D22*0.2</f>
        <v>0</v>
      </c>
      <c r="J22" s="13">
        <f>D22*0.8</f>
        <v>0</v>
      </c>
    </row>
    <row r="23" spans="1:10" s="8" customFormat="1" ht="15.75" x14ac:dyDescent="0.25">
      <c r="A23" s="9">
        <v>13</v>
      </c>
      <c r="B23" s="10" t="s">
        <v>25</v>
      </c>
      <c r="C23" s="11">
        <v>1000</v>
      </c>
      <c r="D23" s="11">
        <v>3552</v>
      </c>
      <c r="E23" s="12">
        <f t="shared" si="1"/>
        <v>800</v>
      </c>
      <c r="F23" s="12">
        <f>C23*0.4</f>
        <v>400</v>
      </c>
      <c r="G23" s="13">
        <f>C23*0.4</f>
        <v>400</v>
      </c>
      <c r="H23" s="12">
        <f t="shared" si="0"/>
        <v>2841.6000000000004</v>
      </c>
      <c r="I23" s="13">
        <f>D23*0.4</f>
        <v>1420.8000000000002</v>
      </c>
      <c r="J23" s="13">
        <f>D23*0.4</f>
        <v>1420.8000000000002</v>
      </c>
    </row>
    <row r="24" spans="1:10" s="8" customFormat="1" ht="15.75" x14ac:dyDescent="0.25">
      <c r="A24" s="9">
        <v>14</v>
      </c>
      <c r="B24" s="10" t="s">
        <v>26</v>
      </c>
      <c r="C24" s="11">
        <v>1000</v>
      </c>
      <c r="D24" s="11">
        <v>0</v>
      </c>
      <c r="E24" s="12">
        <f t="shared" si="1"/>
        <v>800</v>
      </c>
      <c r="F24" s="12">
        <f>C24*0.4</f>
        <v>400</v>
      </c>
      <c r="G24" s="13">
        <f>C24*0.4</f>
        <v>400</v>
      </c>
      <c r="H24" s="12">
        <f t="shared" si="0"/>
        <v>0</v>
      </c>
      <c r="I24" s="13">
        <f>D24*0.4</f>
        <v>0</v>
      </c>
      <c r="J24" s="13">
        <f>D24*0.4</f>
        <v>0</v>
      </c>
    </row>
    <row r="25" spans="1:10" s="8" customFormat="1" ht="15.75" x14ac:dyDescent="0.25">
      <c r="A25" s="9">
        <v>15</v>
      </c>
      <c r="B25" s="10" t="s">
        <v>27</v>
      </c>
      <c r="C25" s="11">
        <v>2000</v>
      </c>
      <c r="D25" s="11">
        <v>0</v>
      </c>
      <c r="E25" s="12">
        <f t="shared" si="1"/>
        <v>2000</v>
      </c>
      <c r="F25" s="12">
        <f>C25*0.2</f>
        <v>400</v>
      </c>
      <c r="G25" s="13">
        <f>C25*0.8</f>
        <v>1600</v>
      </c>
      <c r="H25" s="12">
        <f t="shared" si="0"/>
        <v>0</v>
      </c>
      <c r="I25" s="13">
        <f>D25*0.2</f>
        <v>0</v>
      </c>
      <c r="J25" s="13">
        <f>D25*0.8</f>
        <v>0</v>
      </c>
    </row>
    <row r="26" spans="1:10" s="8" customFormat="1" ht="15.75" x14ac:dyDescent="0.25">
      <c r="A26" s="9">
        <v>16</v>
      </c>
      <c r="B26" s="10" t="s">
        <v>28</v>
      </c>
      <c r="C26" s="11">
        <v>0</v>
      </c>
      <c r="D26" s="11">
        <v>0</v>
      </c>
      <c r="E26" s="12">
        <f t="shared" si="1"/>
        <v>0</v>
      </c>
      <c r="F26" s="11">
        <v>0</v>
      </c>
      <c r="G26" s="11">
        <v>0</v>
      </c>
      <c r="H26" s="12">
        <f t="shared" si="0"/>
        <v>0</v>
      </c>
      <c r="I26" s="13">
        <f t="shared" ref="I26:I31" si="2">D26*0.4</f>
        <v>0</v>
      </c>
      <c r="J26" s="11">
        <v>0</v>
      </c>
    </row>
    <row r="27" spans="1:10" s="8" customFormat="1" ht="15.75" x14ac:dyDescent="0.25">
      <c r="A27" s="9">
        <v>17</v>
      </c>
      <c r="B27" s="10" t="s">
        <v>29</v>
      </c>
      <c r="C27" s="11">
        <v>500</v>
      </c>
      <c r="D27" s="11">
        <v>0</v>
      </c>
      <c r="E27" s="12">
        <f t="shared" si="1"/>
        <v>400</v>
      </c>
      <c r="F27" s="12">
        <f>C27*0.4</f>
        <v>200</v>
      </c>
      <c r="G27" s="13">
        <f>C27*0.4</f>
        <v>200</v>
      </c>
      <c r="H27" s="12">
        <f t="shared" si="0"/>
        <v>0</v>
      </c>
      <c r="I27" s="13">
        <f t="shared" si="2"/>
        <v>0</v>
      </c>
      <c r="J27" s="13">
        <f>D27*0.4</f>
        <v>0</v>
      </c>
    </row>
    <row r="28" spans="1:10" s="8" customFormat="1" ht="15.75" x14ac:dyDescent="0.25">
      <c r="A28" s="9">
        <v>18</v>
      </c>
      <c r="B28" s="10" t="s">
        <v>30</v>
      </c>
      <c r="C28" s="11">
        <v>1000</v>
      </c>
      <c r="D28" s="11">
        <v>0</v>
      </c>
      <c r="E28" s="12">
        <f t="shared" si="1"/>
        <v>800</v>
      </c>
      <c r="F28" s="12">
        <f>C28*0.4</f>
        <v>400</v>
      </c>
      <c r="G28" s="13">
        <f>C28*0.4</f>
        <v>400</v>
      </c>
      <c r="H28" s="12">
        <f t="shared" si="0"/>
        <v>0</v>
      </c>
      <c r="I28" s="13">
        <f t="shared" si="2"/>
        <v>0</v>
      </c>
      <c r="J28" s="13">
        <f>D28*0.4</f>
        <v>0</v>
      </c>
    </row>
    <row r="29" spans="1:10" s="8" customFormat="1" ht="15.75" x14ac:dyDescent="0.25">
      <c r="A29" s="9">
        <v>19</v>
      </c>
      <c r="B29" s="10" t="s">
        <v>31</v>
      </c>
      <c r="C29" s="11">
        <v>500</v>
      </c>
      <c r="D29" s="11">
        <v>0</v>
      </c>
      <c r="E29" s="12">
        <f t="shared" si="1"/>
        <v>400</v>
      </c>
      <c r="F29" s="12">
        <f>C29*0.4</f>
        <v>200</v>
      </c>
      <c r="G29" s="13">
        <f>C29*0.4</f>
        <v>200</v>
      </c>
      <c r="H29" s="12">
        <f t="shared" si="0"/>
        <v>0</v>
      </c>
      <c r="I29" s="13">
        <f t="shared" si="2"/>
        <v>0</v>
      </c>
      <c r="J29" s="13">
        <f>D29*0.4</f>
        <v>0</v>
      </c>
    </row>
    <row r="30" spans="1:10" s="8" customFormat="1" ht="15.75" x14ac:dyDescent="0.25">
      <c r="A30" s="9">
        <v>20</v>
      </c>
      <c r="B30" s="10" t="s">
        <v>32</v>
      </c>
      <c r="C30" s="11">
        <v>0</v>
      </c>
      <c r="D30" s="11">
        <v>0</v>
      </c>
      <c r="E30" s="12">
        <f t="shared" si="1"/>
        <v>0</v>
      </c>
      <c r="F30" s="11">
        <v>0</v>
      </c>
      <c r="G30" s="13">
        <f>C30*0.4</f>
        <v>0</v>
      </c>
      <c r="H30" s="12">
        <f t="shared" si="0"/>
        <v>0</v>
      </c>
      <c r="I30" s="13">
        <f t="shared" si="2"/>
        <v>0</v>
      </c>
      <c r="J30" s="13">
        <f>D30*0.4</f>
        <v>0</v>
      </c>
    </row>
    <row r="31" spans="1:10" s="8" customFormat="1" ht="15.75" x14ac:dyDescent="0.25">
      <c r="A31" s="14">
        <v>21</v>
      </c>
      <c r="B31" s="15" t="s">
        <v>33</v>
      </c>
      <c r="C31" s="16">
        <v>0</v>
      </c>
      <c r="D31" s="16">
        <v>0</v>
      </c>
      <c r="E31" s="17">
        <f t="shared" si="1"/>
        <v>0</v>
      </c>
      <c r="F31" s="16">
        <v>0</v>
      </c>
      <c r="G31" s="18">
        <f>C31*0.4</f>
        <v>0</v>
      </c>
      <c r="H31" s="17">
        <f t="shared" si="0"/>
        <v>0</v>
      </c>
      <c r="I31" s="18">
        <f t="shared" si="2"/>
        <v>0</v>
      </c>
      <c r="J31" s="18">
        <f>D31*0.4</f>
        <v>0</v>
      </c>
    </row>
    <row r="32" spans="1:10" s="24" customFormat="1" ht="12.75" x14ac:dyDescent="0.2">
      <c r="A32" s="20"/>
      <c r="B32" s="21" t="s">
        <v>34</v>
      </c>
      <c r="C32" s="22">
        <f>SUM(C11:C31)</f>
        <v>135000</v>
      </c>
      <c r="D32" s="22">
        <f>SUM(D11:D31)</f>
        <v>24000</v>
      </c>
      <c r="E32" s="23">
        <f t="shared" ref="E32:J32" si="3">SUM(E11:E31)</f>
        <v>110600</v>
      </c>
      <c r="F32" s="23">
        <f t="shared" si="3"/>
        <v>68050</v>
      </c>
      <c r="G32" s="23">
        <f t="shared" si="3"/>
        <v>42550</v>
      </c>
      <c r="H32" s="23">
        <f>I32+J32</f>
        <v>20400</v>
      </c>
      <c r="I32" s="23">
        <v>13489.7</v>
      </c>
      <c r="J32" s="23">
        <f t="shared" si="3"/>
        <v>6910.3</v>
      </c>
    </row>
    <row r="35" spans="8:8" x14ac:dyDescent="0.25">
      <c r="H35" s="19"/>
    </row>
  </sheetData>
  <mergeCells count="16">
    <mergeCell ref="A2:J2"/>
    <mergeCell ref="A3:J3"/>
    <mergeCell ref="A4:J4"/>
    <mergeCell ref="H6:J6"/>
    <mergeCell ref="A7:A10"/>
    <mergeCell ref="B7:B10"/>
    <mergeCell ref="C7:D7"/>
    <mergeCell ref="E7:J7"/>
    <mergeCell ref="C8:C10"/>
    <mergeCell ref="D8:D10"/>
    <mergeCell ref="E8:G8"/>
    <mergeCell ref="H8:J8"/>
    <mergeCell ref="E9:E10"/>
    <mergeCell ref="F9:G9"/>
    <mergeCell ref="H9:H10"/>
    <mergeCell ref="I9:J9"/>
  </mergeCells>
  <pageMargins left="0.44" right="0.17" top="0.75" bottom="0.75" header="0.3" footer="0.3"/>
  <pageSetup paperSize="9" scale="9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1B0092FDC0654A8FA7FDA17DC04488" ma:contentTypeVersion="4" ma:contentTypeDescription="Create a new document." ma:contentTypeScope="" ma:versionID="0b0ee86411ef9e565240e4c24d65773b">
  <xsd:schema xmlns:xsd="http://www.w3.org/2001/XMLSchema" xmlns:xs="http://www.w3.org/2001/XMLSchema" xmlns:p="http://schemas.microsoft.com/office/2006/metadata/properties" xmlns:ns2="d59a7d9b-b8ab-4fd8-8747-a792ee11e21d" targetNamespace="http://schemas.microsoft.com/office/2006/metadata/properties" ma:root="true" ma:fieldsID="82ecbbe65a039288a64e9d8615835c11" ns2:_="">
    <xsd:import namespace="d59a7d9b-b8ab-4fd8-8747-a792ee11e21d"/>
    <xsd:element name="properties">
      <xsd:complexType>
        <xsd:sequence>
          <xsd:element name="documentManagement">
            <xsd:complexType>
              <xsd:all>
                <xsd:element ref="ns2:NoiDung" minOccurs="0"/>
                <xsd:element ref="ns2:NgayBatDau" minOccurs="0"/>
                <xsd:element ref="ns2:NgayKetThuc" minOccurs="0"/>
                <xsd:element ref="ns2:TenVanBa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9a7d9b-b8ab-4fd8-8747-a792ee11e21d" elementFormDefault="qualified">
    <xsd:import namespace="http://schemas.microsoft.com/office/2006/documentManagement/types"/>
    <xsd:import namespace="http://schemas.microsoft.com/office/infopath/2007/PartnerControls"/>
    <xsd:element name="NoiDung" ma:index="8" nillable="true" ma:displayName="NoiDung" ma:internalName="NoiDung">
      <xsd:simpleType>
        <xsd:restriction base="dms:Note">
          <xsd:maxLength value="255"/>
        </xsd:restriction>
      </xsd:simpleType>
    </xsd:element>
    <xsd:element name="NgayBatDau" ma:index="9" nillable="true" ma:displayName="NgayBatDau" ma:format="DateOnly" ma:internalName="NgayBatDau">
      <xsd:simpleType>
        <xsd:restriction base="dms:DateTime"/>
      </xsd:simpleType>
    </xsd:element>
    <xsd:element name="NgayKetThuc" ma:index="10" nillable="true" ma:displayName="NgayKetThuc" ma:format="DateOnly" ma:internalName="NgayKetThuc">
      <xsd:simpleType>
        <xsd:restriction base="dms:DateTime"/>
      </xsd:simpleType>
    </xsd:element>
    <xsd:element name="TenVanBan" ma:index="11" nillable="true" ma:displayName="TenVanBan" ma:internalName="TenVanBa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gayKetThuc xmlns="d59a7d9b-b8ab-4fd8-8747-a792ee11e21d" xsi:nil="true"/>
    <NoiDung xmlns="d59a7d9b-b8ab-4fd8-8747-a792ee11e21d" xsi:nil="true"/>
    <TenVanBan xmlns="d59a7d9b-b8ab-4fd8-8747-a792ee11e21d" xsi:nil="true"/>
    <NgayBatDau xmlns="d59a7d9b-b8ab-4fd8-8747-a792ee11e21d" xsi:nil="true"/>
  </documentManagement>
</p:properties>
</file>

<file path=customXml/itemProps1.xml><?xml version="1.0" encoding="utf-8"?>
<ds:datastoreItem xmlns:ds="http://schemas.openxmlformats.org/officeDocument/2006/customXml" ds:itemID="{B2EABC75-3CD5-4BEB-BAEC-8D08CEDA8D78}"/>
</file>

<file path=customXml/itemProps2.xml><?xml version="1.0" encoding="utf-8"?>
<ds:datastoreItem xmlns:ds="http://schemas.openxmlformats.org/officeDocument/2006/customXml" ds:itemID="{B7444458-8D5A-4E65-B572-0316CA72EE82}"/>
</file>

<file path=customXml/itemProps3.xml><?xml version="1.0" encoding="utf-8"?>
<ds:datastoreItem xmlns:ds="http://schemas.openxmlformats.org/officeDocument/2006/customXml" ds:itemID="{39237EDB-FE6C-40EC-86BD-6B1399A8E6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 (3)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LINHTC</dc:creator>
  <cp:lastModifiedBy>Windows User</cp:lastModifiedBy>
  <cp:lastPrinted>2022-11-10T09:32:17Z</cp:lastPrinted>
  <dcterms:created xsi:type="dcterms:W3CDTF">2022-11-10T06:35:49Z</dcterms:created>
  <dcterms:modified xsi:type="dcterms:W3CDTF">2022-11-11T07:26:09Z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0x010100ED1B0092FDC0654A8FA7FDA17DC04488</vt:lpwstr>
  </property>
</Properties>
</file>