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390" yWindow="390" windowWidth="12210" windowHeight="12150"/>
  </bookViews>
  <sheets>
    <sheet name="Dự án " sheetId="2" r:id="rId1"/>
  </sheets>
  <definedNames>
    <definedName name="_xlnm.Print_Titles" localSheetId="0">'Dự án '!$4:$8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3" i="2" l="1"/>
  <c r="D182" i="2" s="1"/>
  <c r="D184"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185" i="2"/>
  <c r="K299" i="2" l="1"/>
  <c r="J299" i="2"/>
  <c r="I299" i="2"/>
  <c r="H299" i="2"/>
  <c r="K287" i="2"/>
  <c r="J287" i="2"/>
  <c r="I287" i="2"/>
  <c r="H287" i="2"/>
  <c r="K233" i="2"/>
  <c r="J233" i="2"/>
  <c r="I233" i="2"/>
  <c r="H233" i="2"/>
  <c r="K221" i="2"/>
  <c r="J221" i="2"/>
  <c r="I221" i="2"/>
  <c r="H221" i="2"/>
  <c r="K214" i="2"/>
  <c r="J214" i="2"/>
  <c r="I214" i="2"/>
  <c r="H214" i="2"/>
  <c r="K182" i="2"/>
  <c r="J182" i="2"/>
  <c r="I182" i="2"/>
  <c r="H182" i="2"/>
  <c r="E299" i="2"/>
  <c r="F299" i="2"/>
  <c r="G299" i="2"/>
  <c r="D299" i="2"/>
  <c r="E287" i="2"/>
  <c r="F287" i="2"/>
  <c r="G287" i="2"/>
  <c r="D287" i="2"/>
  <c r="E233" i="2"/>
  <c r="F233" i="2"/>
  <c r="G233" i="2"/>
  <c r="D233" i="2"/>
  <c r="E221" i="2"/>
  <c r="F221" i="2"/>
  <c r="G221" i="2"/>
  <c r="D221" i="2"/>
  <c r="E214" i="2"/>
  <c r="F214" i="2"/>
  <c r="G214" i="2"/>
  <c r="D214" i="2"/>
  <c r="E182" i="2"/>
  <c r="F182" i="2"/>
  <c r="G182" i="2"/>
  <c r="I181" i="2"/>
  <c r="B184" i="2"/>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5" i="2" s="1"/>
  <c r="B216" i="2" s="1"/>
  <c r="B217" i="2" s="1"/>
  <c r="B218" i="2" s="1"/>
  <c r="B219" i="2" s="1"/>
  <c r="B220" i="2" s="1"/>
  <c r="B222" i="2" s="1"/>
  <c r="B223" i="2" s="1"/>
  <c r="B224" i="2" s="1"/>
  <c r="B225" i="2" s="1"/>
  <c r="B226" i="2" s="1"/>
  <c r="B227" i="2" s="1"/>
  <c r="B228" i="2" s="1"/>
  <c r="B229" i="2" s="1"/>
  <c r="B230" i="2" s="1"/>
  <c r="B231" i="2" s="1"/>
  <c r="B232" i="2" s="1"/>
  <c r="B234" i="2" s="1"/>
  <c r="B235" i="2" s="1"/>
  <c r="B236" i="2" s="1"/>
  <c r="B237" i="2" s="1"/>
  <c r="B238" i="2" s="1"/>
  <c r="B239" i="2" s="1"/>
  <c r="B240" i="2" s="1"/>
  <c r="B241" i="2" s="1"/>
  <c r="B242" i="2" s="1"/>
  <c r="B243" i="2" s="1"/>
  <c r="B244" i="2" s="1"/>
  <c r="B245" i="2" s="1"/>
  <c r="B246" i="2" s="1"/>
  <c r="B247" i="2" s="1"/>
  <c r="B248" i="2" s="1"/>
  <c r="B249" i="2" s="1"/>
  <c r="B250" i="2" s="1"/>
  <c r="B251" i="2" s="1"/>
  <c r="B252" i="2" s="1"/>
  <c r="B253" i="2" s="1"/>
  <c r="B254" i="2" s="1"/>
  <c r="B255" i="2" s="1"/>
  <c r="B256" i="2" s="1"/>
  <c r="B257" i="2" s="1"/>
  <c r="B258" i="2" s="1"/>
  <c r="B259" i="2" s="1"/>
  <c r="B260" i="2" s="1"/>
  <c r="B261" i="2" s="1"/>
  <c r="B262" i="2" s="1"/>
  <c r="B263" i="2" s="1"/>
  <c r="B264" i="2" s="1"/>
  <c r="B265" i="2" s="1"/>
  <c r="B266" i="2" s="1"/>
  <c r="B267" i="2" s="1"/>
  <c r="B268" i="2" s="1"/>
  <c r="B269" i="2" s="1"/>
  <c r="B270" i="2" s="1"/>
  <c r="B271" i="2" s="1"/>
  <c r="B272" i="2" s="1"/>
  <c r="B273" i="2" s="1"/>
  <c r="B274" i="2" s="1"/>
  <c r="B275" i="2" s="1"/>
  <c r="B276" i="2" s="1"/>
  <c r="B277" i="2" s="1"/>
  <c r="B278" i="2" s="1"/>
  <c r="B279" i="2" s="1"/>
  <c r="B280" i="2" s="1"/>
  <c r="B281" i="2" s="1"/>
  <c r="B282" i="2" s="1"/>
  <c r="B283" i="2" s="1"/>
  <c r="B284" i="2" s="1"/>
  <c r="B285" i="2" s="1"/>
  <c r="B286" i="2" s="1"/>
  <c r="B288" i="2" s="1"/>
  <c r="B289" i="2" s="1"/>
  <c r="B290" i="2" s="1"/>
  <c r="B291" i="2" s="1"/>
  <c r="B292" i="2" s="1"/>
  <c r="B293" i="2" s="1"/>
  <c r="B294" i="2" s="1"/>
  <c r="B295" i="2" s="1"/>
  <c r="B296" i="2" s="1"/>
  <c r="B297" i="2" s="1"/>
  <c r="B298" i="2" s="1"/>
  <c r="B300" i="2" s="1"/>
  <c r="B301" i="2" s="1"/>
  <c r="B302" i="2" s="1"/>
  <c r="B303" i="2" s="1"/>
  <c r="B304" i="2" s="1"/>
  <c r="J181" i="2" l="1"/>
  <c r="K181" i="2"/>
  <c r="F181" i="2"/>
  <c r="E181" i="2"/>
  <c r="H181" i="2"/>
  <c r="G181" i="2"/>
  <c r="G343" i="2"/>
  <c r="E22" i="2" l="1"/>
  <c r="F22" i="2"/>
  <c r="G22" i="2"/>
  <c r="I22" i="2"/>
  <c r="I11" i="2"/>
  <c r="I10" i="2" s="1"/>
  <c r="I9" i="2" s="1"/>
  <c r="J12" i="2"/>
  <c r="K12" i="2"/>
  <c r="J13" i="2"/>
  <c r="K13" i="2"/>
  <c r="J14" i="2"/>
  <c r="K14" i="2"/>
  <c r="J15" i="2"/>
  <c r="K15" i="2"/>
  <c r="J16" i="2"/>
  <c r="K16" i="2"/>
  <c r="J17" i="2"/>
  <c r="K17" i="2"/>
  <c r="J18" i="2"/>
  <c r="K18" i="2"/>
  <c r="J19" i="2"/>
  <c r="K19" i="2"/>
  <c r="J20" i="2"/>
  <c r="K20" i="2"/>
  <c r="J21" i="2"/>
  <c r="K21" i="2"/>
  <c r="J23" i="2"/>
  <c r="K23" i="2"/>
  <c r="J24" i="2"/>
  <c r="K24" i="2"/>
  <c r="J25" i="2"/>
  <c r="K25" i="2"/>
  <c r="J26" i="2"/>
  <c r="K26" i="2"/>
  <c r="J27" i="2"/>
  <c r="K27" i="2"/>
  <c r="K28" i="2"/>
  <c r="H28" i="2" s="1"/>
  <c r="K29" i="2"/>
  <c r="H29" i="2" s="1"/>
  <c r="J30" i="2"/>
  <c r="K30" i="2"/>
  <c r="J31" i="2"/>
  <c r="K31" i="2"/>
  <c r="J32" i="2"/>
  <c r="K32" i="2"/>
  <c r="J33" i="2"/>
  <c r="K33" i="2"/>
  <c r="J35" i="2"/>
  <c r="K35" i="2"/>
  <c r="J36" i="2"/>
  <c r="K36" i="2"/>
  <c r="J37" i="2"/>
  <c r="K37" i="2"/>
  <c r="J38" i="2"/>
  <c r="K38" i="2"/>
  <c r="J39" i="2"/>
  <c r="K39" i="2"/>
  <c r="J40" i="2"/>
  <c r="K40" i="2"/>
  <c r="J41" i="2"/>
  <c r="K41" i="2"/>
  <c r="J42" i="2"/>
  <c r="K42" i="2"/>
  <c r="J43" i="2"/>
  <c r="K43" i="2"/>
  <c r="J44" i="2"/>
  <c r="K44" i="2"/>
  <c r="J45" i="2"/>
  <c r="K45" i="2"/>
  <c r="J46" i="2"/>
  <c r="K46" i="2"/>
  <c r="J47" i="2"/>
  <c r="K47" i="2"/>
  <c r="J48" i="2"/>
  <c r="K48" i="2"/>
  <c r="J49" i="2"/>
  <c r="K49" i="2"/>
  <c r="J50" i="2"/>
  <c r="K50" i="2"/>
  <c r="J51" i="2"/>
  <c r="K51" i="2"/>
  <c r="J52" i="2"/>
  <c r="K52" i="2"/>
  <c r="J54" i="2"/>
  <c r="K54" i="2"/>
  <c r="J55" i="2"/>
  <c r="K55" i="2"/>
  <c r="J56" i="2"/>
  <c r="K56" i="2"/>
  <c r="J57" i="2"/>
  <c r="K57" i="2"/>
  <c r="J58" i="2"/>
  <c r="K58" i="2"/>
  <c r="J59" i="2"/>
  <c r="K59" i="2"/>
  <c r="J60" i="2"/>
  <c r="K60" i="2"/>
  <c r="J61" i="2"/>
  <c r="K61" i="2"/>
  <c r="J62" i="2"/>
  <c r="K62" i="2"/>
  <c r="J63" i="2"/>
  <c r="K63" i="2"/>
  <c r="J64" i="2"/>
  <c r="K64" i="2"/>
  <c r="J67" i="2"/>
  <c r="K67" i="2"/>
  <c r="J68" i="2"/>
  <c r="K68" i="2"/>
  <c r="J69" i="2"/>
  <c r="K69" i="2"/>
  <c r="J70" i="2"/>
  <c r="K70" i="2"/>
  <c r="J71" i="2"/>
  <c r="K71" i="2"/>
  <c r="J72" i="2"/>
  <c r="K72" i="2"/>
  <c r="J73" i="2"/>
  <c r="K73" i="2"/>
  <c r="J74" i="2"/>
  <c r="K74" i="2"/>
  <c r="J75" i="2"/>
  <c r="K75" i="2"/>
  <c r="J76" i="2"/>
  <c r="K76" i="2"/>
  <c r="J77" i="2"/>
  <c r="K77" i="2"/>
  <c r="H77" i="2" s="1"/>
  <c r="J78" i="2"/>
  <c r="K78" i="2"/>
  <c r="J79" i="2"/>
  <c r="K79" i="2"/>
  <c r="J80" i="2"/>
  <c r="K80" i="2"/>
  <c r="J81" i="2"/>
  <c r="K81" i="2"/>
  <c r="J82" i="2"/>
  <c r="K82" i="2"/>
  <c r="J83" i="2"/>
  <c r="K83" i="2"/>
  <c r="J84" i="2"/>
  <c r="K84" i="2"/>
  <c r="J85" i="2"/>
  <c r="K85" i="2"/>
  <c r="H85" i="2" s="1"/>
  <c r="J86" i="2"/>
  <c r="K86" i="2"/>
  <c r="J87" i="2"/>
  <c r="K87" i="2"/>
  <c r="J88" i="2"/>
  <c r="K88" i="2"/>
  <c r="J90" i="2"/>
  <c r="K90" i="2"/>
  <c r="J91" i="2"/>
  <c r="K91" i="2"/>
  <c r="J93" i="2"/>
  <c r="K93" i="2"/>
  <c r="J94" i="2"/>
  <c r="K94" i="2"/>
  <c r="J95" i="2"/>
  <c r="K95" i="2"/>
  <c r="J96" i="2"/>
  <c r="K96" i="2"/>
  <c r="J97" i="2"/>
  <c r="K97" i="2"/>
  <c r="J98" i="2"/>
  <c r="K98" i="2"/>
  <c r="J99" i="2"/>
  <c r="K99" i="2"/>
  <c r="J100" i="2"/>
  <c r="K100" i="2"/>
  <c r="J101" i="2"/>
  <c r="K101" i="2"/>
  <c r="J103" i="2"/>
  <c r="K103" i="2"/>
  <c r="J104" i="2"/>
  <c r="K104" i="2"/>
  <c r="J105" i="2"/>
  <c r="K105" i="2"/>
  <c r="J106" i="2"/>
  <c r="K106" i="2"/>
  <c r="J107" i="2"/>
  <c r="K107" i="2"/>
  <c r="J108" i="2"/>
  <c r="K108" i="2"/>
  <c r="J109" i="2"/>
  <c r="K109" i="2"/>
  <c r="J110" i="2"/>
  <c r="K110" i="2"/>
  <c r="J111" i="2"/>
  <c r="K111" i="2"/>
  <c r="J112" i="2"/>
  <c r="K112" i="2"/>
  <c r="J113" i="2"/>
  <c r="K113" i="2"/>
  <c r="J114" i="2"/>
  <c r="K114" i="2"/>
  <c r="J115" i="2"/>
  <c r="K115" i="2"/>
  <c r="J116" i="2"/>
  <c r="K116" i="2"/>
  <c r="J117" i="2"/>
  <c r="K117" i="2"/>
  <c r="J118" i="2"/>
  <c r="K118" i="2"/>
  <c r="J119" i="2"/>
  <c r="K119" i="2"/>
  <c r="J120" i="2"/>
  <c r="K120" i="2"/>
  <c r="J121" i="2"/>
  <c r="K121" i="2"/>
  <c r="J122" i="2"/>
  <c r="K122" i="2"/>
  <c r="J123" i="2"/>
  <c r="K123" i="2"/>
  <c r="J124" i="2"/>
  <c r="K124" i="2"/>
  <c r="J125" i="2"/>
  <c r="K125" i="2"/>
  <c r="J126" i="2"/>
  <c r="K126" i="2"/>
  <c r="J127" i="2"/>
  <c r="K127" i="2"/>
  <c r="J128" i="2"/>
  <c r="K128" i="2"/>
  <c r="J129" i="2"/>
  <c r="K129" i="2"/>
  <c r="J130" i="2"/>
  <c r="K130" i="2"/>
  <c r="J131" i="2"/>
  <c r="K131" i="2"/>
  <c r="J132" i="2"/>
  <c r="K132" i="2"/>
  <c r="J133" i="2"/>
  <c r="K133" i="2"/>
  <c r="J134" i="2"/>
  <c r="K134" i="2"/>
  <c r="J136" i="2"/>
  <c r="K136" i="2"/>
  <c r="J137" i="2"/>
  <c r="K137" i="2"/>
  <c r="J138" i="2"/>
  <c r="K138" i="2"/>
  <c r="J139" i="2"/>
  <c r="K139" i="2"/>
  <c r="J140" i="2"/>
  <c r="K140" i="2"/>
  <c r="J141" i="2"/>
  <c r="K141" i="2"/>
  <c r="H141" i="2" s="1"/>
  <c r="J142" i="2"/>
  <c r="K142" i="2"/>
  <c r="J143" i="2"/>
  <c r="K143" i="2"/>
  <c r="J144" i="2"/>
  <c r="K144" i="2"/>
  <c r="J145" i="2"/>
  <c r="K145" i="2"/>
  <c r="J146" i="2"/>
  <c r="K146" i="2"/>
  <c r="J147" i="2"/>
  <c r="K147" i="2"/>
  <c r="J148" i="2"/>
  <c r="K148" i="2"/>
  <c r="J149" i="2"/>
  <c r="K149" i="2"/>
  <c r="H149" i="2" s="1"/>
  <c r="J151" i="2"/>
  <c r="K151" i="2"/>
  <c r="J152" i="2"/>
  <c r="K152" i="2"/>
  <c r="J153" i="2"/>
  <c r="K153" i="2"/>
  <c r="J154" i="2"/>
  <c r="K154" i="2"/>
  <c r="J155" i="2"/>
  <c r="K155" i="2"/>
  <c r="J156" i="2"/>
  <c r="K156" i="2"/>
  <c r="J157" i="2"/>
  <c r="K157" i="2"/>
  <c r="J158" i="2"/>
  <c r="K158" i="2"/>
  <c r="J159" i="2"/>
  <c r="K159" i="2"/>
  <c r="J160" i="2"/>
  <c r="K160" i="2"/>
  <c r="J161" i="2"/>
  <c r="K161" i="2"/>
  <c r="J162" i="2"/>
  <c r="K162" i="2"/>
  <c r="J163" i="2"/>
  <c r="K163" i="2"/>
  <c r="J164" i="2"/>
  <c r="K164" i="2"/>
  <c r="J165" i="2"/>
  <c r="K165" i="2"/>
  <c r="J166" i="2"/>
  <c r="K166" i="2"/>
  <c r="J167" i="2"/>
  <c r="K167" i="2"/>
  <c r="J168" i="2"/>
  <c r="K168" i="2"/>
  <c r="J169" i="2"/>
  <c r="K169" i="2"/>
  <c r="J170" i="2"/>
  <c r="K170" i="2"/>
  <c r="J171" i="2"/>
  <c r="K171" i="2"/>
  <c r="J172" i="2"/>
  <c r="K172" i="2"/>
  <c r="J173" i="2"/>
  <c r="K173" i="2"/>
  <c r="J174" i="2"/>
  <c r="K174" i="2"/>
  <c r="J175" i="2"/>
  <c r="K175" i="2"/>
  <c r="J176" i="2"/>
  <c r="K176" i="2"/>
  <c r="J177" i="2"/>
  <c r="K177" i="2"/>
  <c r="J178" i="2"/>
  <c r="K178" i="2"/>
  <c r="J179" i="2"/>
  <c r="K179" i="2"/>
  <c r="J180" i="2"/>
  <c r="K180" i="2"/>
  <c r="J307" i="2"/>
  <c r="K307" i="2"/>
  <c r="J308" i="2"/>
  <c r="K308" i="2"/>
  <c r="J309" i="2"/>
  <c r="K309" i="2"/>
  <c r="J310" i="2"/>
  <c r="K310" i="2"/>
  <c r="J311" i="2"/>
  <c r="H311" i="2" s="1"/>
  <c r="K311" i="2"/>
  <c r="J312" i="2"/>
  <c r="K312" i="2"/>
  <c r="J313" i="2"/>
  <c r="K313" i="2"/>
  <c r="J314" i="2"/>
  <c r="K314" i="2"/>
  <c r="J315" i="2"/>
  <c r="H315" i="2" s="1"/>
  <c r="K315" i="2"/>
  <c r="J317" i="2"/>
  <c r="K317" i="2"/>
  <c r="J318" i="2"/>
  <c r="K318" i="2"/>
  <c r="J319" i="2"/>
  <c r="K319" i="2"/>
  <c r="J321" i="2"/>
  <c r="K321" i="2"/>
  <c r="J322" i="2"/>
  <c r="J323" i="2"/>
  <c r="K323" i="2"/>
  <c r="J324" i="2"/>
  <c r="K324" i="2"/>
  <c r="J326" i="2"/>
  <c r="K326" i="2"/>
  <c r="J328" i="2"/>
  <c r="K328" i="2"/>
  <c r="J329" i="2"/>
  <c r="K329" i="2"/>
  <c r="J330" i="2"/>
  <c r="K330" i="2"/>
  <c r="J331" i="2"/>
  <c r="K331" i="2"/>
  <c r="J334" i="2"/>
  <c r="K334" i="2"/>
  <c r="J336" i="2"/>
  <c r="K336" i="2"/>
  <c r="J337" i="2"/>
  <c r="K337" i="2"/>
  <c r="J339" i="2"/>
  <c r="K339" i="2"/>
  <c r="J340" i="2"/>
  <c r="K340" i="2"/>
  <c r="J341" i="2"/>
  <c r="K341" i="2"/>
  <c r="J342" i="2"/>
  <c r="K342" i="2"/>
  <c r="J344" i="2"/>
  <c r="K344" i="2"/>
  <c r="J345" i="2"/>
  <c r="K345" i="2"/>
  <c r="H321" i="2" l="1"/>
  <c r="H307" i="2"/>
  <c r="H69" i="2"/>
  <c r="H129" i="2"/>
  <c r="H317" i="2"/>
  <c r="H312" i="2"/>
  <c r="H308" i="2"/>
  <c r="H33" i="2"/>
  <c r="H337" i="2"/>
  <c r="H161" i="2"/>
  <c r="H148" i="2"/>
  <c r="H131" i="2"/>
  <c r="H115" i="2"/>
  <c r="H88" i="2"/>
  <c r="H72" i="2"/>
  <c r="H45" i="2"/>
  <c r="H32" i="2"/>
  <c r="H324" i="2"/>
  <c r="H177" i="2"/>
  <c r="H153" i="2"/>
  <c r="H127" i="2"/>
  <c r="H111" i="2"/>
  <c r="H80" i="2"/>
  <c r="H58" i="2"/>
  <c r="H14" i="2"/>
  <c r="H342" i="2"/>
  <c r="H173" i="2"/>
  <c r="H136" i="2"/>
  <c r="H103" i="2"/>
  <c r="H68" i="2"/>
  <c r="H18" i="2"/>
  <c r="H169" i="2"/>
  <c r="H140" i="2"/>
  <c r="H107" i="2"/>
  <c r="H49" i="2"/>
  <c r="H330" i="2"/>
  <c r="H165" i="2"/>
  <c r="H144" i="2"/>
  <c r="H119" i="2"/>
  <c r="H94" i="2"/>
  <c r="H84" i="2"/>
  <c r="H62" i="2"/>
  <c r="H41" i="2"/>
  <c r="H23" i="2"/>
  <c r="H157" i="2"/>
  <c r="H123" i="2"/>
  <c r="H98" i="2"/>
  <c r="H76" i="2"/>
  <c r="H54" i="2"/>
  <c r="H37" i="2"/>
  <c r="H27" i="2"/>
  <c r="H341" i="2"/>
  <c r="H336" i="2"/>
  <c r="H323" i="2"/>
  <c r="H176" i="2"/>
  <c r="H168" i="2"/>
  <c r="H160" i="2"/>
  <c r="H152" i="2"/>
  <c r="H147" i="2"/>
  <c r="H143" i="2"/>
  <c r="H139" i="2"/>
  <c r="H134" i="2"/>
  <c r="H130" i="2"/>
  <c r="H126" i="2"/>
  <c r="H122" i="2"/>
  <c r="H118" i="2"/>
  <c r="H114" i="2"/>
  <c r="H110" i="2"/>
  <c r="H106" i="2"/>
  <c r="H101" i="2"/>
  <c r="H93" i="2"/>
  <c r="H87" i="2"/>
  <c r="H83" i="2"/>
  <c r="H79" i="2"/>
  <c r="H75" i="2"/>
  <c r="H71" i="2"/>
  <c r="H48" i="2"/>
  <c r="H40" i="2"/>
  <c r="H31" i="2"/>
  <c r="H26" i="2"/>
  <c r="H21" i="2"/>
  <c r="H13" i="2"/>
  <c r="H179" i="2"/>
  <c r="H175" i="2"/>
  <c r="H171" i="2"/>
  <c r="H167" i="2"/>
  <c r="H163" i="2"/>
  <c r="H159" i="2"/>
  <c r="H155" i="2"/>
  <c r="H151" i="2"/>
  <c r="H146" i="2"/>
  <c r="H142" i="2"/>
  <c r="H138" i="2"/>
  <c r="H133" i="2"/>
  <c r="H125" i="2"/>
  <c r="H121" i="2"/>
  <c r="H117" i="2"/>
  <c r="H113" i="2"/>
  <c r="H109" i="2"/>
  <c r="H105" i="2"/>
  <c r="H100" i="2"/>
  <c r="H96" i="2"/>
  <c r="H91" i="2"/>
  <c r="H86" i="2"/>
  <c r="H82" i="2"/>
  <c r="H78" i="2"/>
  <c r="H74" i="2"/>
  <c r="H64" i="2"/>
  <c r="H60" i="2"/>
  <c r="H56" i="2"/>
  <c r="H51" i="2"/>
  <c r="H47" i="2"/>
  <c r="H43" i="2"/>
  <c r="H39" i="2"/>
  <c r="H35" i="2"/>
  <c r="H30" i="2"/>
  <c r="H25" i="2"/>
  <c r="H20" i="2"/>
  <c r="H16" i="2"/>
  <c r="H12" i="2"/>
  <c r="K11" i="2"/>
  <c r="H57" i="2"/>
  <c r="H309" i="2"/>
  <c r="H52" i="2"/>
  <c r="H17" i="2"/>
  <c r="H61" i="2"/>
  <c r="H345" i="2"/>
  <c r="H340" i="2"/>
  <c r="H70" i="2"/>
  <c r="H344" i="2"/>
  <c r="H174" i="2"/>
  <c r="H166" i="2"/>
  <c r="H162" i="2"/>
  <c r="H145" i="2"/>
  <c r="H137" i="2"/>
  <c r="H132" i="2"/>
  <c r="H128" i="2"/>
  <c r="H124" i="2"/>
  <c r="H120" i="2"/>
  <c r="H116" i="2"/>
  <c r="H112" i="2"/>
  <c r="H108" i="2"/>
  <c r="H104" i="2"/>
  <c r="H99" i="2"/>
  <c r="H95" i="2"/>
  <c r="H90" i="2"/>
  <c r="H81" i="2"/>
  <c r="H73" i="2"/>
  <c r="H63" i="2"/>
  <c r="H59" i="2"/>
  <c r="H55" i="2"/>
  <c r="H50" i="2"/>
  <c r="H46" i="2"/>
  <c r="H42" i="2"/>
  <c r="H38" i="2"/>
  <c r="H24" i="2"/>
  <c r="H19" i="2"/>
  <c r="H15" i="2"/>
  <c r="J22" i="2"/>
  <c r="H319" i="2"/>
  <c r="H314" i="2"/>
  <c r="H310" i="2"/>
  <c r="K22" i="2"/>
  <c r="H326" i="2"/>
  <c r="H154" i="2"/>
  <c r="H339" i="2"/>
  <c r="H178" i="2"/>
  <c r="H158" i="2"/>
  <c r="H329" i="2"/>
  <c r="H318" i="2"/>
  <c r="H313" i="2"/>
  <c r="H180" i="2"/>
  <c r="H172" i="2"/>
  <c r="H164" i="2"/>
  <c r="H156" i="2"/>
  <c r="H97" i="2"/>
  <c r="H44" i="2"/>
  <c r="H36" i="2"/>
  <c r="H331" i="2"/>
  <c r="H170" i="2"/>
  <c r="H67" i="2"/>
  <c r="H334" i="2"/>
  <c r="H328" i="2"/>
  <c r="J11" i="2"/>
  <c r="H22" i="2" l="1"/>
  <c r="H11" i="2"/>
  <c r="D103" i="2"/>
  <c r="D104" i="2"/>
  <c r="D105" i="2"/>
  <c r="D106" i="2"/>
  <c r="D107" i="2"/>
  <c r="D108" i="2"/>
  <c r="D109" i="2"/>
  <c r="D110" i="2"/>
  <c r="D111" i="2"/>
  <c r="D112" i="2"/>
  <c r="D113" i="2"/>
  <c r="D114" i="2"/>
  <c r="D115" i="2"/>
  <c r="D116" i="2"/>
  <c r="D117" i="2"/>
  <c r="D118" i="2"/>
  <c r="D119" i="2"/>
  <c r="D120" i="2"/>
  <c r="D121" i="2"/>
  <c r="B336" i="2" l="1"/>
  <c r="B337" i="2" s="1"/>
  <c r="B339" i="2" s="1"/>
  <c r="B340" i="2" s="1"/>
  <c r="B308" i="2"/>
  <c r="B309" i="2" s="1"/>
  <c r="B310" i="2" s="1"/>
  <c r="B311" i="2" s="1"/>
  <c r="B312" i="2" s="1"/>
  <c r="B313" i="2" s="1"/>
  <c r="B314" i="2" s="1"/>
  <c r="B315" i="2" s="1"/>
  <c r="B317" i="2" s="1"/>
  <c r="B318" i="2" s="1"/>
  <c r="B319" i="2" s="1"/>
  <c r="B321" i="2" s="1"/>
  <c r="B322" i="2" s="1"/>
  <c r="B323" i="2" s="1"/>
  <c r="B324" i="2" s="1"/>
  <c r="B326" i="2" s="1"/>
  <c r="B328" i="2" s="1"/>
  <c r="B329" i="2" s="1"/>
  <c r="B330" i="2" s="1"/>
  <c r="B331" i="2" s="1"/>
  <c r="B68" i="2"/>
  <c r="A23" i="2"/>
  <c r="A24" i="2" s="1"/>
  <c r="A25" i="2" s="1"/>
  <c r="A26" i="2" s="1"/>
  <c r="A27" i="2" s="1"/>
  <c r="A28" i="2" s="1"/>
  <c r="A29" i="2" s="1"/>
  <c r="A30" i="2" s="1"/>
  <c r="A31" i="2" s="1"/>
  <c r="A32" i="2" s="1"/>
  <c r="A33" i="2" s="1"/>
  <c r="A35" i="2" s="1"/>
  <c r="A36" i="2" s="1"/>
  <c r="A37" i="2" s="1"/>
  <c r="A38" i="2" s="1"/>
  <c r="A39" i="2" s="1"/>
  <c r="A40" i="2" s="1"/>
  <c r="A41" i="2" s="1"/>
  <c r="A42" i="2" s="1"/>
  <c r="A43" i="2" s="1"/>
  <c r="A44" i="2" s="1"/>
  <c r="A45" i="2" s="1"/>
  <c r="A46" i="2" s="1"/>
  <c r="A47" i="2" s="1"/>
  <c r="A48" i="2" s="1"/>
  <c r="A49" i="2" s="1"/>
  <c r="A50" i="2" s="1"/>
  <c r="A51" i="2" s="1"/>
  <c r="A52" i="2" s="1"/>
  <c r="A54" i="2" s="1"/>
  <c r="A55" i="2" s="1"/>
  <c r="A56" i="2" s="1"/>
  <c r="A57" i="2" s="1"/>
  <c r="A58" i="2" s="1"/>
  <c r="A59" i="2" s="1"/>
  <c r="A60" i="2" s="1"/>
  <c r="A61" i="2" s="1"/>
  <c r="A62" i="2" s="1"/>
  <c r="A63" i="2" s="1"/>
  <c r="A64" i="2" s="1"/>
  <c r="A67" i="2" s="1"/>
  <c r="A68" i="2" s="1"/>
  <c r="D32" i="2"/>
  <c r="A69" i="2" l="1"/>
  <c r="B69" i="2"/>
  <c r="A70" i="2" l="1"/>
  <c r="A71" i="2" s="1"/>
  <c r="A72" i="2" s="1"/>
  <c r="A73" i="2" s="1"/>
  <c r="A74" i="2" s="1"/>
  <c r="A75" i="2" s="1"/>
  <c r="A76" i="2" s="1"/>
  <c r="A77" i="2" s="1"/>
  <c r="A78" i="2" s="1"/>
  <c r="A79" i="2" s="1"/>
  <c r="A80" i="2" s="1"/>
  <c r="A81" i="2" s="1"/>
  <c r="A82" i="2" s="1"/>
  <c r="A83" i="2" s="1"/>
  <c r="A84" i="2" s="1"/>
  <c r="B70" i="2"/>
  <c r="B71" i="2" s="1"/>
  <c r="B72" i="2" s="1"/>
  <c r="B73" i="2" s="1"/>
  <c r="B74" i="2" s="1"/>
  <c r="B75" i="2" s="1"/>
  <c r="B76" i="2" s="1"/>
  <c r="B77" i="2" s="1"/>
  <c r="B78" i="2" s="1"/>
  <c r="B79" i="2" s="1"/>
  <c r="B80" i="2" s="1"/>
  <c r="B81" i="2" s="1"/>
  <c r="B82" i="2" s="1"/>
  <c r="B83" i="2" s="1"/>
  <c r="B84" i="2" s="1"/>
  <c r="A85" i="2" l="1"/>
  <c r="A86" i="2" s="1"/>
  <c r="A87" i="2" s="1"/>
  <c r="A88" i="2" s="1"/>
  <c r="A90" i="2" s="1"/>
  <c r="A91" i="2" s="1"/>
  <c r="A93" i="2" s="1"/>
  <c r="A94" i="2" s="1"/>
  <c r="A95" i="2" s="1"/>
  <c r="A96" i="2" s="1"/>
  <c r="A97" i="2" s="1"/>
  <c r="A98" i="2" s="1"/>
  <c r="A99" i="2" s="1"/>
  <c r="A100" i="2" s="1"/>
  <c r="A101"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B85" i="2"/>
  <c r="B86" i="2" s="1"/>
  <c r="B87" i="2" s="1"/>
  <c r="B88" i="2" s="1"/>
  <c r="B90" i="2" s="1"/>
  <c r="B91" i="2" s="1"/>
  <c r="B93" i="2" s="1"/>
  <c r="B94" i="2" s="1"/>
  <c r="B95" i="2" s="1"/>
  <c r="B96" i="2" s="1"/>
  <c r="B97" i="2" s="1"/>
  <c r="B98" i="2" s="1"/>
  <c r="B99" i="2" s="1"/>
  <c r="B100" i="2" s="1"/>
  <c r="B101"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l="1"/>
  <c r="B132" i="2" s="1"/>
  <c r="B133" i="2" s="1"/>
  <c r="B134" i="2" s="1"/>
  <c r="B136" i="2" s="1"/>
  <c r="B137" i="2" s="1"/>
  <c r="B138" i="2" s="1"/>
  <c r="B139" i="2" s="1"/>
  <c r="B140" i="2" s="1"/>
  <c r="B141" i="2" s="1"/>
  <c r="B142" i="2" s="1"/>
  <c r="B143" i="2" s="1"/>
  <c r="B144" i="2" s="1"/>
  <c r="B145" i="2" s="1"/>
  <c r="B146" i="2" s="1"/>
  <c r="B147" i="2" s="1"/>
  <c r="B148" i="2" s="1"/>
  <c r="B149" i="2" s="1"/>
  <c r="B151" i="2" s="1"/>
  <c r="B152" i="2" s="1"/>
  <c r="B153" i="2" s="1"/>
  <c r="B154" i="2" s="1"/>
  <c r="B155" i="2" s="1"/>
  <c r="B156" i="2" s="1"/>
  <c r="B157" i="2" s="1"/>
  <c r="B158" i="2" s="1"/>
  <c r="B159" i="2" s="1"/>
  <c r="B160" i="2" s="1"/>
  <c r="B161" i="2" s="1"/>
  <c r="B162" i="2" s="1"/>
  <c r="B163" i="2" s="1"/>
  <c r="B164" i="2" s="1"/>
  <c r="A131" i="2"/>
  <c r="A132" i="2" s="1"/>
  <c r="A133" i="2" s="1"/>
  <c r="A134" i="2" s="1"/>
  <c r="A136" i="2" s="1"/>
  <c r="A137" i="2" s="1"/>
  <c r="A138" i="2" s="1"/>
  <c r="A139" i="2" s="1"/>
  <c r="A140" i="2" s="1"/>
  <c r="A141" i="2" s="1"/>
  <c r="A142" i="2" s="1"/>
  <c r="A143" i="2" s="1"/>
  <c r="A144" i="2" s="1"/>
  <c r="A145" i="2" s="1"/>
  <c r="A146" i="2" s="1"/>
  <c r="A147" i="2" s="1"/>
  <c r="A148" i="2" s="1"/>
  <c r="A149" i="2" s="1"/>
  <c r="A151" i="2" s="1"/>
  <c r="A152" i="2" s="1"/>
  <c r="A153" i="2" s="1"/>
  <c r="A154" i="2" s="1"/>
  <c r="A155" i="2" s="1"/>
  <c r="A156" i="2" s="1"/>
  <c r="A157" i="2" s="1"/>
  <c r="A158" i="2" s="1"/>
  <c r="A159" i="2" s="1"/>
  <c r="A160" i="2" s="1"/>
  <c r="A161" i="2" s="1"/>
  <c r="A162" i="2" s="1"/>
  <c r="A163" i="2" s="1"/>
  <c r="A164" i="2" s="1"/>
  <c r="E135" i="2"/>
  <c r="F135" i="2"/>
  <c r="J135" i="2" s="1"/>
  <c r="G135" i="2"/>
  <c r="K135" i="2" s="1"/>
  <c r="G102" i="2"/>
  <c r="K102" i="2" s="1"/>
  <c r="F89" i="2"/>
  <c r="J89" i="2" s="1"/>
  <c r="G89" i="2"/>
  <c r="K89" i="2" s="1"/>
  <c r="E66" i="2"/>
  <c r="F66" i="2"/>
  <c r="J66" i="2" s="1"/>
  <c r="G66" i="2"/>
  <c r="K66" i="2" s="1"/>
  <c r="E53" i="2"/>
  <c r="F53" i="2"/>
  <c r="J53" i="2" s="1"/>
  <c r="G53" i="2"/>
  <c r="K53" i="2" s="1"/>
  <c r="E34" i="2"/>
  <c r="F34" i="2"/>
  <c r="J34" i="2" s="1"/>
  <c r="G34" i="2"/>
  <c r="K34" i="2" s="1"/>
  <c r="E11" i="2"/>
  <c r="F11" i="2"/>
  <c r="G11" i="2"/>
  <c r="E150" i="2"/>
  <c r="F150" i="2"/>
  <c r="J150" i="2" s="1"/>
  <c r="G150" i="2"/>
  <c r="K150" i="2" s="1"/>
  <c r="E102" i="2"/>
  <c r="F102" i="2"/>
  <c r="J102" i="2" s="1"/>
  <c r="E92" i="2"/>
  <c r="F92" i="2"/>
  <c r="J92" i="2" s="1"/>
  <c r="E89" i="2"/>
  <c r="D151" i="2"/>
  <c r="D90" i="2"/>
  <c r="D91" i="2"/>
  <c r="D152" i="2"/>
  <c r="D153" i="2"/>
  <c r="D93" i="2"/>
  <c r="D67" i="2"/>
  <c r="D68" i="2"/>
  <c r="D95" i="2"/>
  <c r="D96" i="2"/>
  <c r="D97" i="2"/>
  <c r="D98" i="2"/>
  <c r="D99" i="2"/>
  <c r="D69" i="2"/>
  <c r="D100" i="2"/>
  <c r="D71" i="2"/>
  <c r="D72" i="2"/>
  <c r="D122" i="2"/>
  <c r="D136" i="2"/>
  <c r="D137" i="2"/>
  <c r="D138" i="2"/>
  <c r="D139" i="2"/>
  <c r="D129" i="2"/>
  <c r="D140" i="2"/>
  <c r="D141" i="2"/>
  <c r="D142" i="2"/>
  <c r="D143" i="2"/>
  <c r="D144" i="2"/>
  <c r="D145" i="2"/>
  <c r="D146" i="2"/>
  <c r="D147" i="2"/>
  <c r="D123" i="2"/>
  <c r="D124" i="2"/>
  <c r="D154" i="2"/>
  <c r="D125" i="2"/>
  <c r="D126" i="2"/>
  <c r="D127" i="2"/>
  <c r="D73" i="2"/>
  <c r="D128" i="2"/>
  <c r="D155" i="2"/>
  <c r="D74" i="2"/>
  <c r="D75" i="2"/>
  <c r="D76" i="2"/>
  <c r="D156" i="2"/>
  <c r="D157" i="2"/>
  <c r="D158" i="2"/>
  <c r="D77" i="2"/>
  <c r="D78" i="2"/>
  <c r="D79" i="2"/>
  <c r="D80" i="2"/>
  <c r="D81" i="2"/>
  <c r="D82" i="2"/>
  <c r="D83" i="2"/>
  <c r="D84" i="2"/>
  <c r="D86" i="2"/>
  <c r="D87" i="2"/>
  <c r="D130" i="2"/>
  <c r="D85" i="2"/>
  <c r="D131" i="2"/>
  <c r="D159" i="2"/>
  <c r="D160" i="2"/>
  <c r="D161" i="2"/>
  <c r="D162" i="2"/>
  <c r="D174" i="2"/>
  <c r="D101" i="2"/>
  <c r="D134" i="2"/>
  <c r="D88" i="2"/>
  <c r="D180" i="2"/>
  <c r="D148" i="2"/>
  <c r="D149" i="2"/>
  <c r="D133" i="2"/>
  <c r="D94" i="2"/>
  <c r="H102" i="2" l="1"/>
  <c r="J10" i="2"/>
  <c r="H66" i="2"/>
  <c r="H150" i="2"/>
  <c r="H34" i="2"/>
  <c r="H135" i="2"/>
  <c r="H53" i="2"/>
  <c r="H89" i="2"/>
  <c r="G10" i="2"/>
  <c r="K10" i="2"/>
  <c r="H10" i="2" s="1"/>
  <c r="A165" i="2"/>
  <c r="A166" i="2" s="1"/>
  <c r="A167" i="2" s="1"/>
  <c r="A168" i="2" s="1"/>
  <c r="A169" i="2" s="1"/>
  <c r="A170" i="2" s="1"/>
  <c r="A171" i="2" s="1"/>
  <c r="A172" i="2" s="1"/>
  <c r="A173" i="2" s="1"/>
  <c r="A174" i="2" s="1"/>
  <c r="A175" i="2" s="1"/>
  <c r="A176" i="2" s="1"/>
  <c r="A177" i="2" s="1"/>
  <c r="A178" i="2" s="1"/>
  <c r="A179" i="2" s="1"/>
  <c r="A180"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5" i="2" s="1"/>
  <c r="A216" i="2" s="1"/>
  <c r="A217" i="2" s="1"/>
  <c r="A218" i="2" s="1"/>
  <c r="A219" i="2" s="1"/>
  <c r="A220" i="2" s="1"/>
  <c r="A222" i="2" s="1"/>
  <c r="A223" i="2" s="1"/>
  <c r="A224" i="2" s="1"/>
  <c r="A225" i="2" s="1"/>
  <c r="A226" i="2" s="1"/>
  <c r="A227" i="2" s="1"/>
  <c r="A228" i="2" s="1"/>
  <c r="A229" i="2" s="1"/>
  <c r="A230" i="2" s="1"/>
  <c r="A231" i="2" s="1"/>
  <c r="A232"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8" i="2" s="1"/>
  <c r="A289" i="2" s="1"/>
  <c r="A290" i="2" s="1"/>
  <c r="A291" i="2" s="1"/>
  <c r="A292" i="2" s="1"/>
  <c r="A293" i="2" s="1"/>
  <c r="A294" i="2" s="1"/>
  <c r="A295" i="2" s="1"/>
  <c r="A296" i="2" s="1"/>
  <c r="A297" i="2" s="1"/>
  <c r="A298" i="2" s="1"/>
  <c r="A300" i="2" s="1"/>
  <c r="A301" i="2" s="1"/>
  <c r="A302" i="2" s="1"/>
  <c r="A303" i="2" s="1"/>
  <c r="A304" i="2" s="1"/>
  <c r="A307" i="2" s="1"/>
  <c r="B165" i="2"/>
  <c r="B166" i="2" s="1"/>
  <c r="B167" i="2" s="1"/>
  <c r="B168" i="2" s="1"/>
  <c r="B169" i="2" s="1"/>
  <c r="B170" i="2" s="1"/>
  <c r="B171" i="2" s="1"/>
  <c r="B172" i="2" s="1"/>
  <c r="B173" i="2" s="1"/>
  <c r="B174" i="2" s="1"/>
  <c r="B175" i="2" s="1"/>
  <c r="B176" i="2" s="1"/>
  <c r="B177" i="2" s="1"/>
  <c r="B178" i="2" s="1"/>
  <c r="B179" i="2" s="1"/>
  <c r="B180" i="2" s="1"/>
  <c r="E10" i="2"/>
  <c r="E65" i="2"/>
  <c r="F10" i="2"/>
  <c r="F65" i="2"/>
  <c r="J65" i="2" s="1"/>
  <c r="D89" i="2"/>
  <c r="D66" i="2"/>
  <c r="D102" i="2"/>
  <c r="D150" i="2"/>
  <c r="D92" i="2"/>
  <c r="D135" i="2"/>
  <c r="L10" i="2"/>
  <c r="D36" i="2"/>
  <c r="D37" i="2"/>
  <c r="D38" i="2"/>
  <c r="D39" i="2"/>
  <c r="D40" i="2"/>
  <c r="D41" i="2"/>
  <c r="D42" i="2"/>
  <c r="D23" i="2"/>
  <c r="D24" i="2"/>
  <c r="D43" i="2"/>
  <c r="D25" i="2"/>
  <c r="D44" i="2"/>
  <c r="D45" i="2"/>
  <c r="D26" i="2"/>
  <c r="D27" i="2"/>
  <c r="D46" i="2"/>
  <c r="D47" i="2"/>
  <c r="D48" i="2"/>
  <c r="D12" i="2"/>
  <c r="D13" i="2"/>
  <c r="D14" i="2"/>
  <c r="D28" i="2"/>
  <c r="D33" i="2"/>
  <c r="D30" i="2"/>
  <c r="D15" i="2"/>
  <c r="D54" i="2"/>
  <c r="D55" i="2"/>
  <c r="D56" i="2"/>
  <c r="D57" i="2"/>
  <c r="D58" i="2"/>
  <c r="D59" i="2"/>
  <c r="D60" i="2"/>
  <c r="D61" i="2"/>
  <c r="D62" i="2"/>
  <c r="D49" i="2"/>
  <c r="D50" i="2"/>
  <c r="D51" i="2"/>
  <c r="D52" i="2"/>
  <c r="D63" i="2"/>
  <c r="D64" i="2"/>
  <c r="D31" i="2"/>
  <c r="D16" i="2"/>
  <c r="D17" i="2"/>
  <c r="D18" i="2"/>
  <c r="D19" i="2"/>
  <c r="D20" i="2"/>
  <c r="D21" i="2"/>
  <c r="D35" i="2"/>
  <c r="B13" i="2"/>
  <c r="B14" i="2" l="1"/>
  <c r="B15" i="2" s="1"/>
  <c r="B16" i="2" s="1"/>
  <c r="B17" i="2" s="1"/>
  <c r="B18" i="2" s="1"/>
  <c r="B19" i="2" s="1"/>
  <c r="B20" i="2" s="1"/>
  <c r="B21" i="2" s="1"/>
  <c r="B23" i="2" s="1"/>
  <c r="B24" i="2" s="1"/>
  <c r="B25" i="2" s="1"/>
  <c r="B26" i="2" s="1"/>
  <c r="B27" i="2" s="1"/>
  <c r="B28" i="2" s="1"/>
  <c r="B29" i="2" s="1"/>
  <c r="B30" i="2" s="1"/>
  <c r="B31" i="2" s="1"/>
  <c r="B32" i="2" s="1"/>
  <c r="B33" i="2" s="1"/>
  <c r="B35" i="2" s="1"/>
  <c r="B36" i="2" s="1"/>
  <c r="B37" i="2" s="1"/>
  <c r="B38" i="2" s="1"/>
  <c r="B39" i="2" s="1"/>
  <c r="B40" i="2" s="1"/>
  <c r="B41" i="2" s="1"/>
  <c r="B42" i="2" s="1"/>
  <c r="B43" i="2" s="1"/>
  <c r="B44" i="2" s="1"/>
  <c r="B45" i="2" s="1"/>
  <c r="B46" i="2" s="1"/>
  <c r="B47" i="2" s="1"/>
  <c r="B48" i="2" s="1"/>
  <c r="B49" i="2" s="1"/>
  <c r="B50" i="2" s="1"/>
  <c r="B51" i="2" s="1"/>
  <c r="B52" i="2" s="1"/>
  <c r="B54" i="2" s="1"/>
  <c r="B55" i="2" s="1"/>
  <c r="B56" i="2" s="1"/>
  <c r="B57" i="2" s="1"/>
  <c r="B58" i="2" s="1"/>
  <c r="B59" i="2" s="1"/>
  <c r="B60" i="2" s="1"/>
  <c r="B61" i="2" s="1"/>
  <c r="B62" i="2" s="1"/>
  <c r="B63" i="2" s="1"/>
  <c r="B64" i="2" s="1"/>
  <c r="D65" i="2"/>
  <c r="D22" i="2"/>
  <c r="D34" i="2"/>
  <c r="D11" i="2"/>
  <c r="D53" i="2"/>
  <c r="E316" i="2"/>
  <c r="E306" i="2" s="1"/>
  <c r="F316" i="2"/>
  <c r="G316" i="2"/>
  <c r="D316" i="2"/>
  <c r="G306" i="2" l="1"/>
  <c r="K306" i="2" s="1"/>
  <c r="K316" i="2"/>
  <c r="F306" i="2"/>
  <c r="J306" i="2" s="1"/>
  <c r="H306" i="2" s="1"/>
  <c r="J316" i="2"/>
  <c r="D10" i="2"/>
  <c r="G322" i="2"/>
  <c r="E343" i="2"/>
  <c r="F343" i="2"/>
  <c r="J343" i="2" s="1"/>
  <c r="K343" i="2"/>
  <c r="D343" i="2"/>
  <c r="D338" i="2"/>
  <c r="E338" i="2"/>
  <c r="F338" i="2"/>
  <c r="J338" i="2" s="1"/>
  <c r="G338" i="2"/>
  <c r="K338" i="2" s="1"/>
  <c r="E335" i="2"/>
  <c r="F335" i="2"/>
  <c r="J335" i="2" s="1"/>
  <c r="G335" i="2"/>
  <c r="K335" i="2" s="1"/>
  <c r="D335" i="2"/>
  <c r="E333" i="2"/>
  <c r="F333" i="2"/>
  <c r="J333" i="2" s="1"/>
  <c r="G333" i="2"/>
  <c r="K333" i="2" s="1"/>
  <c r="D333" i="2"/>
  <c r="E327" i="2"/>
  <c r="F327" i="2"/>
  <c r="J327" i="2" s="1"/>
  <c r="G327" i="2"/>
  <c r="K327" i="2" s="1"/>
  <c r="D327" i="2"/>
  <c r="E325" i="2"/>
  <c r="F325" i="2"/>
  <c r="J325" i="2" s="1"/>
  <c r="G325" i="2"/>
  <c r="K325" i="2" s="1"/>
  <c r="D325" i="2"/>
  <c r="E320" i="2"/>
  <c r="F320" i="2"/>
  <c r="J320" i="2" s="1"/>
  <c r="D320" i="2"/>
  <c r="D306" i="2"/>
  <c r="H327" i="2" l="1"/>
  <c r="H335" i="2"/>
  <c r="H343" i="2"/>
  <c r="H325" i="2"/>
  <c r="H333" i="2"/>
  <c r="H338" i="2"/>
  <c r="H316" i="2"/>
  <c r="K322" i="2"/>
  <c r="H322" i="2" s="1"/>
  <c r="G320" i="2"/>
  <c r="G92" i="2"/>
  <c r="E305" i="2"/>
  <c r="F305" i="2"/>
  <c r="J305" i="2" s="1"/>
  <c r="G332" i="2"/>
  <c r="K332" i="2" s="1"/>
  <c r="F332" i="2"/>
  <c r="J332" i="2" s="1"/>
  <c r="E332" i="2"/>
  <c r="D305" i="2"/>
  <c r="D332" i="2"/>
  <c r="H332" i="2" l="1"/>
  <c r="J9" i="2"/>
  <c r="G65" i="2"/>
  <c r="K65" i="2" s="1"/>
  <c r="H65" i="2" s="1"/>
  <c r="K92" i="2"/>
  <c r="H92" i="2" s="1"/>
  <c r="G305" i="2"/>
  <c r="K305" i="2" s="1"/>
  <c r="H305" i="2" s="1"/>
  <c r="H9" i="2" s="1"/>
  <c r="K320" i="2"/>
  <c r="H320" i="2" s="1"/>
  <c r="E9" i="2"/>
  <c r="B341" i="2"/>
  <c r="B342" i="2" s="1"/>
  <c r="B344" i="2" s="1"/>
  <c r="B345" i="2" s="1"/>
  <c r="G9" i="2" l="1"/>
  <c r="K9" i="2" l="1"/>
  <c r="A308" i="2"/>
  <c r="A309" i="2" s="1"/>
  <c r="A310" i="2" s="1"/>
  <c r="A311" i="2" s="1"/>
  <c r="A312" i="2" s="1"/>
  <c r="A313" i="2" s="1"/>
  <c r="A314" i="2" s="1"/>
  <c r="A315" i="2" s="1"/>
  <c r="A317" i="2" s="1"/>
  <c r="A318" i="2" s="1"/>
  <c r="A319" i="2" s="1"/>
  <c r="A321" i="2" s="1"/>
  <c r="A322" i="2" s="1"/>
  <c r="A323" i="2" s="1"/>
  <c r="A324" i="2" s="1"/>
  <c r="A326" i="2" s="1"/>
  <c r="A328" i="2" s="1"/>
  <c r="A329" i="2" s="1"/>
  <c r="A330" i="2" s="1"/>
  <c r="A331" i="2" s="1"/>
  <c r="A334" i="2" s="1"/>
  <c r="A336" i="2" s="1"/>
  <c r="A337" i="2" s="1"/>
  <c r="A339" i="2" s="1"/>
  <c r="A340" i="2" l="1"/>
  <c r="A341" i="2" s="1"/>
  <c r="A342" i="2" s="1"/>
  <c r="A344" i="2" s="1"/>
  <c r="A345" i="2" s="1"/>
  <c r="F9" i="2" l="1"/>
  <c r="D181" i="2" l="1"/>
  <c r="D9" i="2" s="1"/>
</calcChain>
</file>

<file path=xl/sharedStrings.xml><?xml version="1.0" encoding="utf-8"?>
<sst xmlns="http://schemas.openxmlformats.org/spreadsheetml/2006/main" count="688" uniqueCount="350">
  <si>
    <t>STT</t>
  </si>
  <si>
    <t>TỔNG CỘNG</t>
  </si>
  <si>
    <t>I</t>
  </si>
  <si>
    <t>Năm 2022</t>
  </si>
  <si>
    <t>Lĩnh vực giáo dục</t>
  </si>
  <si>
    <t>Nhà phòng học trường MN Ngọc Trung</t>
  </si>
  <si>
    <t>Nhà lớp học trường TH Ngọc Sơn</t>
  </si>
  <si>
    <t>Nhà lớp học trường MN Quang Trung</t>
  </si>
  <si>
    <t>Nhà lớp học trường MN Kiên Thọ (Khu trung tâm)</t>
  </si>
  <si>
    <t>Nhà lớp học bộ môn trường THCS Lam Sơn</t>
  </si>
  <si>
    <t>Nhà hiệu bộ trường THCS Nguyệt Ấn</t>
  </si>
  <si>
    <t>Nhà phòng học trường  MN Phùng Giáo</t>
  </si>
  <si>
    <t>Bếp ăn trường MN Kiên Thọ (Khu Thọ Phú)</t>
  </si>
  <si>
    <t>Lĩnh vực y tế</t>
  </si>
  <si>
    <t>Sân vận động xã Lộc Thịnh</t>
  </si>
  <si>
    <t>Lĩnh vực giao thông</t>
  </si>
  <si>
    <t>Năm 2023</t>
  </si>
  <si>
    <t>Nhà hiệu bộ trường MN Thạch Lập</t>
  </si>
  <si>
    <t>Nhà lớp học trường MN Thạch Lập (Khu Đô Sơn)</t>
  </si>
  <si>
    <t>Nhà lớp học trường MN Thạch Lập (Khu trung tâm)</t>
  </si>
  <si>
    <t>Nhà lớp học trường MN Ngọc Liên (khu trung tâm)</t>
  </si>
  <si>
    <t>Nhà lớp học trường TH Thúy Sơn 1</t>
  </si>
  <si>
    <t>Nhà lớp học trường TH Cao Thịnh</t>
  </si>
  <si>
    <t>Nhà hiệu bộ trường MN Kiên Thọ</t>
  </si>
  <si>
    <t>Nhà phòng học bộ môn - Thư viện TH Thúy Sơn 2</t>
  </si>
  <si>
    <t>Nhà hiệu bộ trường THCS Quang Trung</t>
  </si>
  <si>
    <t>Nhà hiệu bộ trường THCS Vân Am</t>
  </si>
  <si>
    <t>Lĩnh vực văn hóa</t>
  </si>
  <si>
    <t>Nâng cấp nhà văn hóa xã Kiên Thọ; Xây dựng mới SVD</t>
  </si>
  <si>
    <t>Xây mới các phòng chức năng nhà văn hóa Vân Am; Sân vận động xã Vân Am</t>
  </si>
  <si>
    <t>Trung tâm VHTT xã Phùng Giáo (Sân vận động)</t>
  </si>
  <si>
    <t>III</t>
  </si>
  <si>
    <t>Năm 2024</t>
  </si>
  <si>
    <t>Nhà phòng học trường MN Cao Ngọc</t>
  </si>
  <si>
    <t>Nhà phòng học trường MN Kiên Thọ</t>
  </si>
  <si>
    <t>Bếp ăn trường MN Kiên Thọ</t>
  </si>
  <si>
    <t>Nhà lớp học trường MN Thúy Sơn (khu Hoa Sơn)</t>
  </si>
  <si>
    <t>Nhà lớp học trường MN Minh Sơn (khu Minh Thuận)</t>
  </si>
  <si>
    <t>Nhà lớp học trường TH Kiên Thọ 1</t>
  </si>
  <si>
    <t>Nhà lớp học trường TH Kiên Thọ 2</t>
  </si>
  <si>
    <t>Nhà lớp học bộ môn trường THCS Ngọc Sơn</t>
  </si>
  <si>
    <t>Nhà lớp học trường TH Cao Ngọc</t>
  </si>
  <si>
    <t>Nhà lớp học bộ môn trường THCS Lộc Thịnh</t>
  </si>
  <si>
    <t>Nhà hiệu bộ trường THCS Ngọc Liên</t>
  </si>
  <si>
    <t>Trạm y tế Ngọc Trung</t>
  </si>
  <si>
    <t>Trạm y tế Ngọc Sơn</t>
  </si>
  <si>
    <t>Trạm y tế Phùng Giáo</t>
  </si>
  <si>
    <t>Nâng cấp trung tâm VHTT xã Lam Sơn</t>
  </si>
  <si>
    <t>Nâng cấp TTVH xã Quang Trung</t>
  </si>
  <si>
    <t>Nâng cấp TTVH xã Phúc Thịnh</t>
  </si>
  <si>
    <t>Khán đài A-B sân vận động</t>
  </si>
  <si>
    <t>Năm 2025</t>
  </si>
  <si>
    <t>Trạm y tế Lộc Thịnh</t>
  </si>
  <si>
    <t>Đường thôn xã Cao Thịnh</t>
  </si>
  <si>
    <t>Đường xã Cao Thịnh</t>
  </si>
  <si>
    <t>Đường xã Vân Am</t>
  </si>
  <si>
    <t>Đường xã Phùng Giáo</t>
  </si>
  <si>
    <t>Đường thôn xã Ngọc Sơn</t>
  </si>
  <si>
    <t>Chủ đầu tư</t>
  </si>
  <si>
    <t xml:space="preserve">UBND xã </t>
  </si>
  <si>
    <t>UBND huyện</t>
  </si>
  <si>
    <t>Nhà bộ môn trường THCS Ngọc Trung</t>
  </si>
  <si>
    <t>Lĩnh vực thủy lợi</t>
  </si>
  <si>
    <t>Nâng cấp hồ Bai Bẹn, xã Mỹ Tân</t>
  </si>
  <si>
    <t>Liên hồ Ngọc Phú, xã Minh Sơn</t>
  </si>
  <si>
    <t>Nâng cấp Hồ Cống Khê, TT Ngọc Lặc</t>
  </si>
  <si>
    <t>Hồ Mũi Trâu, xã Ngọc Liên</t>
  </si>
  <si>
    <t>Nâng cấp hồ Phùng Sơn, xã Phùng Giáo</t>
  </si>
  <si>
    <t>Nâng cấp hồ làng Chuối, xã Phùng Giáo</t>
  </si>
  <si>
    <t>Nâng cấp hồ làng Bằng, xã Phùng Giáo</t>
  </si>
  <si>
    <t>ĐGT làng Bằng đi làng Môn xã Phùng Giáo</t>
  </si>
  <si>
    <t>ĐGT từ Trạm y tế đi làng Đồi Đỏ xã Đồng Thịnh</t>
  </si>
  <si>
    <t>ĐGT Gò Mu làng Me xã Đồng Thịnh</t>
  </si>
  <si>
    <t>ĐGT làng Mới, làng Lim xã Đồng Thịnh</t>
  </si>
  <si>
    <t>ĐGT từ làng Lập đi làng Vót xã Thạch Lập</t>
  </si>
  <si>
    <t>ĐGT từ trung tâm xã đi làng Thau xã Cao Ngọc</t>
  </si>
  <si>
    <t>Đường tràn làng Môn, xã Phùng Giáo</t>
  </si>
  <si>
    <t>ĐGT từ thôn Nguyệt Tân, xã Nguyệt Ấn đi làng Bứa xã Phùng Giáo</t>
  </si>
  <si>
    <t>ĐGT làng Lập Thắng đi Thuận Sơn</t>
  </si>
  <si>
    <t>ĐGT làng Bên, xã Vân Am đi Chò Tráng xã Cao ngọc</t>
  </si>
  <si>
    <t>ĐGT làng Cò Chè đi làng Lộc Thành</t>
  </si>
  <si>
    <t>ĐGT làng Lộc Tiến đi xã Cẩm Tâm, huyện Cẩm Thủy</t>
  </si>
  <si>
    <t>ĐGT từ ngã ba thôn Xuân Minh, xã Ngọc Trung đi Bến Sú giáp xã Lộc Thịnh</t>
  </si>
  <si>
    <t>Đường giao thông Ngã ba Ba nhà đi Thôn Đóng- Khụ 2  xã Giao thiện - Lang chánh</t>
  </si>
  <si>
    <t>ĐGT làng 11 - Đức Thịnh, xã Kiên Thọ</t>
  </si>
  <si>
    <t>ĐGT làng Cao Sơn - Cao Thắng xã Cao Thịnh</t>
  </si>
  <si>
    <t>ĐGT làng 61 - Khang Ninh xã Cao Thịnh</t>
  </si>
  <si>
    <t xml:space="preserve">Đường giao thông thôn Giang Sơn </t>
  </si>
  <si>
    <t>Đường giao thông thôn Minh Thọ</t>
  </si>
  <si>
    <t>Đường giao thông thôn Lỏ</t>
  </si>
  <si>
    <t>Ngân sách tỉnh</t>
  </si>
  <si>
    <t>Đường giao thông thôn Môn Tía</t>
  </si>
  <si>
    <t>Đường giao thông thôn Minh Thành</t>
  </si>
  <si>
    <t>Đường giao thông thôn Mui</t>
  </si>
  <si>
    <t>Đường giao thông thôn Bứa</t>
  </si>
  <si>
    <t>Nhà hiệu bộ trường tiểu học Thúy Sơn 1</t>
  </si>
  <si>
    <t>Nhà lớp học trưởng mầm non Sông Âm</t>
  </si>
  <si>
    <t>Làm mới sân thể thao xã Minh Tiến</t>
  </si>
  <si>
    <t>Ban QLDA</t>
  </si>
  <si>
    <t>Nâng cấp hồ Bai Sơn, xã Đồng Thịnh</t>
  </si>
  <si>
    <t>NSTW</t>
  </si>
  <si>
    <t xml:space="preserve">ĐGT từ Ngã ba làng Me đi làng Vịn xã Đồng Thịnh </t>
  </si>
  <si>
    <t>ĐGT từ làng Lim đi làng Chiềng xã Đồng Thịnh</t>
  </si>
  <si>
    <t>ĐGT thôn Minh Thọ</t>
  </si>
  <si>
    <t>ĐGT làng Minh Tiến đi Tân Thành, xã Thạch Lập</t>
  </si>
  <si>
    <t>Sửa chữa, cải tạo tuyến đường từ xã Phúc Thịnh đi xã Nguyệt Ấn</t>
  </si>
  <si>
    <t>Nâng cấp tuyến đường từ xã Quang Trung Ngọc Liên Ngọc Sơn Ngọc Trung Lam Sơn huyện Ngọc Lặc đi Thọ Lập, huyện Thọ Xuân</t>
  </si>
  <si>
    <t>Nâng cấp tuyến đường từ xã Quang Trung huyện Ngọc Lặc đi xã Yên Lâm huyện Yên Định</t>
  </si>
  <si>
    <t>Tu sửa, nâng cấp kênh hồ Bai Đa, thôn Xam xã Cao Ngọc</t>
  </si>
  <si>
    <t>Tu sửa, nâng cấp hồ Sậy, thôn Mết xã Vân Am</t>
  </si>
  <si>
    <t>Tổng mức đầu tư</t>
  </si>
  <si>
    <t>Tổng số</t>
  </si>
  <si>
    <t>Vốn NSTW</t>
  </si>
  <si>
    <t>Tên công trình</t>
  </si>
  <si>
    <t>Điểm trung chuyển thu gom rác và hỗ trợ mua thùng đựng 20 xã</t>
  </si>
  <si>
    <t>Nâng cấp đường giao thông và hệ thống thoát nước xã Nguyệt Ấn</t>
  </si>
  <si>
    <t>Năm 2021</t>
  </si>
  <si>
    <t>Đập Bai Trùng, Xã Minh Sơn</t>
  </si>
  <si>
    <t>Hồ Nam, Xã Kiên Thọ</t>
  </si>
  <si>
    <t>Đập Mó Mũ, Xã Minh sơn</t>
  </si>
  <si>
    <t>Hồ Ngọc Nghia, Xã Vân Am</t>
  </si>
  <si>
    <t>Hồ Minh Thủy, Xã Lam Sơn</t>
  </si>
  <si>
    <t>Hồ Đồng Gia, Xã Thúy Sơn</t>
  </si>
  <si>
    <t>Đập Bai Mốc, Xã Thạch Lập</t>
  </si>
  <si>
    <t>Đập Vó Khủ, Xã Ngọc Trung</t>
  </si>
  <si>
    <t>Hoàn trả hệ thống kênh mương thủy lợi bị ảnh hưởng bởi Tiểu dự án 3 nâng cấp QL15 đoạn qua huyện Ngọc Lặc</t>
  </si>
  <si>
    <t>Hoàn trả bai và hệ thống kênh mương thủy lợi bị ảnh hưởng bởi Tiểu dự án 3 nâng cấp Quốc lộ 15 đoạn qua huyện Ngọc Lặc</t>
  </si>
  <si>
    <t>Đường tràn Lương Thiện, xã Thạch Lập</t>
  </si>
  <si>
    <t>Sửa chữa, cải tạo tuyến đường giao thông từ tỉnh lộ 516B đi đường ATK xã Minh Sơn</t>
  </si>
  <si>
    <t>Tu sửa khẩn cấp hồ Hón Sung, xã Mỹ Tân</t>
  </si>
  <si>
    <t>Tu sửa đập Bai Bứa, xã Phùng Giáo</t>
  </si>
  <si>
    <t>Duy tu nâng cấp đường giao thông làng Vìn nay là thôn Lộc Thành, xã Lộc Thịnh</t>
  </si>
  <si>
    <t>Duy tu, nâng cấp đường giao thông thôn Mết, xã Vân Am</t>
  </si>
  <si>
    <t>Nâng cấp đập Đồng Quyền, xã Kiên Thọ</t>
  </si>
  <si>
    <t>Cải tạo, nâng cấp đập Kiên Trí, xã Kiên Thọ</t>
  </si>
  <si>
    <t>Cải tạo, nâng cấp hồ Hón Túp, xã Mỹ Tân</t>
  </si>
  <si>
    <t>Nhà đa năng trường Tiểu học Nguyệt Ấn 2</t>
  </si>
  <si>
    <t>Nhà hiệu bộ trường Tiểu học Minh Sơn 2</t>
  </si>
  <si>
    <t>Nhà lớp học bộ môn trường THCS Thúy Sơn</t>
  </si>
  <si>
    <t>Chỉnh trang đô thị Ngọc Lặc</t>
  </si>
  <si>
    <t>Sửa chữa tuyến đường huyện đi hồ làng Dụn (thị trấn Ngọc Lặc) đi ngã ba (UBND xã Ngọc Sơn-UBND xã Ngọc Trung), xã Ngọc Sơn</t>
  </si>
  <si>
    <t>Nhà lớp học 2 tầng, 4 phòng Trường Mầm non xã Mỹ Tân (tại thôn Mống Mỏ)</t>
  </si>
  <si>
    <t>Đường dây 53KV, TBA 180KVA-35/0,4KV cấp điện cho phố Cao Nguyên, thị trấn Ngọc Lặc</t>
  </si>
  <si>
    <t>Quy hoạch chung xây dựng xã Thúy Sơn</t>
  </si>
  <si>
    <t>Lập Quy hoạch chung xây dựng xã Thạch Lập</t>
  </si>
  <si>
    <t xml:space="preserve">Lập Quy hoạch chung xây dựng xã Lộc Thịnh </t>
  </si>
  <si>
    <t xml:space="preserve">Lập Quy hoạch chung xây dựng xã Mỹ Tân </t>
  </si>
  <si>
    <t xml:space="preserve">Lập Quy hoạch chung xây dựng xã Quang Trung </t>
  </si>
  <si>
    <t xml:space="preserve">Lập Quy hoạch chung xây dựng xã Nguyệt Ấn </t>
  </si>
  <si>
    <t xml:space="preserve">Lập Quy hoạch chung xây dựng xã Ngọc Sơn </t>
  </si>
  <si>
    <t xml:space="preserve">Lập Quy hoạch chung xây dựng xã Minh Sơn </t>
  </si>
  <si>
    <t>Tu sửa, nâng cấp hồ Ngọc Mùn, xã Cao Ngọc</t>
  </si>
  <si>
    <t>Tu sửa, nâng cấp hệ thống đập Rộc Ách, xã Lộc Thịnh</t>
  </si>
  <si>
    <t>Tu sửa, nâng cấp hệ thống kênh hồ Ngọc Phú, xã Minh Sơn</t>
  </si>
  <si>
    <t>Tu sửa, nâng cấp đập Cò Tiêu, xã Cao Thịnh</t>
  </si>
  <si>
    <t>Lập Quy hoạch chung xây dựng đô thị Ba Si, huyện Ngọc Lặc, tỉnh Thanh Hóa đến năm 2040</t>
  </si>
  <si>
    <t>Mua sắm bảng màn hình Led phục vụ Hội nghị tại Trung tâm Hội nghị huyện Ngọc Lặc</t>
  </si>
  <si>
    <t>Nâng cấp, cải tạo tuyến đường giao thông từ đường HCM xã Kiên Thọ đi dự án xuân thiện tại xã Nguyệt Ấn (Tuyến 01); Tuyến đường GT từ đường HCM xã Quang Trung đi dự án Xuân Thiện tại xã Ngọc Liên (tuyến 06)</t>
  </si>
  <si>
    <t>Nhà hiệu bộ trường THCS Thúy Sơn</t>
  </si>
  <si>
    <t>Nhà hiệu bộ trường MN Minh Sơn</t>
  </si>
  <si>
    <t>Phòng học bộ môn trường THCS Phùng Giáo</t>
  </si>
  <si>
    <t>Nhà hiệu bộ trường MN Vân Am</t>
  </si>
  <si>
    <t>Nhà hiệu bộ trường MN Thuý Sơn (Ngọc Sơn)</t>
  </si>
  <si>
    <t>Nhà lớp học trường MN Cao Ngọc</t>
  </si>
  <si>
    <t xml:space="preserve">Nâng cấp, cải tạo khu trung tâm văn hóa thôn Mót, xã Nguyệt Ấn </t>
  </si>
  <si>
    <t xml:space="preserve">Nâng cấp đường giao thông thôn Pheo, xã Nguyệt Ấn </t>
  </si>
  <si>
    <t xml:space="preserve">Xây dựng hệ thống đường dây điện 0,4KV, thôn Nguyệt Thịnh, xã Nguyệt Ấn </t>
  </si>
  <si>
    <t xml:space="preserve">Nâng cấp đường giao thông thôn Mót, xã Nguyệt Ấn </t>
  </si>
  <si>
    <t xml:space="preserve">Đường giao thông BTXM thôn Đô Quăn, xã Thạch Lập </t>
  </si>
  <si>
    <t xml:space="preserve">Đường giao thông BTXM thôn Đô Sơn, xã Thạch Lập </t>
  </si>
  <si>
    <t xml:space="preserve">Đường giao thông BTXM thôn Thuận Bà, xã Vân Am </t>
  </si>
  <si>
    <t xml:space="preserve">Đường giao thông BTXM thôn Mết, xã Vân Am </t>
  </si>
  <si>
    <t xml:space="preserve">Đường giao thông BTXM thôn Âm, xã Vân Am </t>
  </si>
  <si>
    <t xml:space="preserve">Kiên cố hóa tuyến kênh tưới thôn Giỏi, xã Vân Am </t>
  </si>
  <si>
    <t xml:space="preserve">Đường giao thông BTXM thôn Minh Nguyên, xã Minh Sơn </t>
  </si>
  <si>
    <t xml:space="preserve">Đường giao thông BTXM thôn Thành Phong, xã Minh Tiến </t>
  </si>
  <si>
    <t xml:space="preserve">Trạm y tế xã Nguyệt Ấn </t>
  </si>
  <si>
    <t xml:space="preserve">Trạm y tế xã Thạch Lập </t>
  </si>
  <si>
    <t xml:space="preserve">Sửa chữa chợ Thạch Lập, xã Thạch Lập </t>
  </si>
  <si>
    <t xml:space="preserve">Sửa chữa chợ Đồng Thịnh, xã Đồng Thịnh </t>
  </si>
  <si>
    <t xml:space="preserve">Đường giao thông từ thôn Cốc, xã Phùng Minh - Làng Trạc, xã Phúc Thịnh </t>
  </si>
  <si>
    <t>Cải tạo sửa chữa nhà văn hóa - khu thể thao thôn Minh Nguyên, xã Minh Sơn</t>
  </si>
  <si>
    <t>Trường THCS dân tộc Nội trú huyện Ngọc Lặc</t>
  </si>
  <si>
    <t>Đường giao thông thôn Giang Sơn, xã Thúy Sơn</t>
  </si>
  <si>
    <t xml:space="preserve">Xây dựng nhà lớp học Trường Tiểu học Thúy Sơn 1, xã Thúy Sơn </t>
  </si>
  <si>
    <t>Đường giao thông thôn Minh Thọ, xã Minh Sơn</t>
  </si>
  <si>
    <t>Trung tâm thể thao,nhà văn hóa xã Minh Sơn</t>
  </si>
  <si>
    <t>Đường giao thông thôn Lỏ, xã Cao Ngọc</t>
  </si>
  <si>
    <t>Trung tâm thể thao,nhà văn hóa xã Cao Ngọc</t>
  </si>
  <si>
    <t>Đường giao thông thôn Môn Tía, xã Nguyệt Ấn</t>
  </si>
  <si>
    <t>Trung tâm thể thao,nhà văn hóa xã Nguyệt Ấn</t>
  </si>
  <si>
    <t>Đường giao thông thôn Minh Thành, xã Minh Tiến</t>
  </si>
  <si>
    <t>Nhà văn hóa xã Minh Tiến</t>
  </si>
  <si>
    <t>Đường giao thông thôn Mui, xã Phùng Minh</t>
  </si>
  <si>
    <t>Nhà văn hóa xã Phùng Minh</t>
  </si>
  <si>
    <t>Đường giao thông thôn Bứa, xã Phùng Giáo</t>
  </si>
  <si>
    <t xml:space="preserve">Xây dựng nhà lớp học Trường Tiểu học Phùng Giáo, xã Phùng Giáo </t>
  </si>
  <si>
    <t>Nhà văn hóa thôn Thuận Bà, xã Vân Am</t>
  </si>
  <si>
    <t>Đường giao thông thôn Tráng- thôn Mết- thôn Rẻ, xã Vân Am</t>
  </si>
  <si>
    <t>Nhà hiệu bộ Trường Mầm non Phùng Minh</t>
  </si>
  <si>
    <t xml:space="preserve">Cải tạo, sửa chữa Trường phổ thông cấp 2 Dân tộc nội trú huyện  </t>
  </si>
  <si>
    <t>Sửa chữa, cải tạo tuyến đường giao thông từ đường Hồ Chí Minh, xã Minh Sơn đi xã Minh Tiến</t>
  </si>
  <si>
    <t xml:space="preserve">Tu sửa hồ Ngọc Quân, xã Phúc Thịnh </t>
  </si>
  <si>
    <t xml:space="preserve">Cải tạo, nâng cấp hồ Xuân Minh, xã Ngọc Trung </t>
  </si>
  <si>
    <t xml:space="preserve">Cải tạo, nâng cấp hồ Bai Cô, xã Thúy Sơn </t>
  </si>
  <si>
    <t xml:space="preserve">Hoàn trả tuyến kênh tưới và bai đập do ảnh hưởng của Tiểu dự án 3 nâng cấp Quốc lộ 15 đoạn qua huyện Ngọc Lặc </t>
  </si>
  <si>
    <t>Sửa chữa, khắc phục đường giao thông từ trung tâm xã Thúy Sơn đi hai thôn Hoa Cao và Vân Sơn xã Thúy Sơn</t>
  </si>
  <si>
    <t>Tu sửa, nâng cấp Kênh đập Nhàng, xã Thúy Sơn</t>
  </si>
  <si>
    <t>Tu sửa, nâng cấp kênh hồ Ngọc Thanh, xã Ngọc Liên</t>
  </si>
  <si>
    <t>Tu sửa, nâng cấp kênh Đập Bai Bến, xã Thạch Lập</t>
  </si>
  <si>
    <t>Tu sửa, nâng cấp Hồ Minh Thạch, xã Nguyệt Ấn</t>
  </si>
  <si>
    <t>Tu sửa, nâng cấp kênh Hồ Ngọc Ken, xã Phúc Thịnh</t>
  </si>
  <si>
    <t>Tu sửa, nâng cấp Hồ Trà Si, xã Phúc Thịnh</t>
  </si>
  <si>
    <t>Tu sửa, nâng cấp Hồ Bai Si, xã Ngọc Sơn</t>
  </si>
  <si>
    <t>Tu sửa, nâng cấp Hồ Rộc Lá, xã Cao Thịnh</t>
  </si>
  <si>
    <t xml:space="preserve">Đường lâm nghiệp vùng trồng rừng sản xuất tập trung năm 2022, xã Đồng Thịnh </t>
  </si>
  <si>
    <t xml:space="preserve">Đường lâm nghiệp vùng trồng rừng sản xuất tập trung năm 2022, xã Thạch Lập </t>
  </si>
  <si>
    <t xml:space="preserve">Hệ thống đèn tín hiệu giao thông tại các nút giao tiềm ẩn tai nạn giao thông  </t>
  </si>
  <si>
    <t>Cải tạo nâng cấp đường giao thông vùng cây ăn quả tập trung xã Phùng Giáo</t>
  </si>
  <si>
    <t>Đường tràn làng Mới đi làng Ắng xã Minh Sơn, huyện Ngọc Lặc</t>
  </si>
  <si>
    <t>Cầu Bàn Lai thôn Trung Sơn, xã Thúy Sơn, huyện Ngọc Lặc</t>
  </si>
  <si>
    <t>Nhà lớp học MN, TH, THCS Vân Am</t>
  </si>
  <si>
    <t xml:space="preserve">Đường giao thông thôn Minh Hòa xã Minh Sơn đi thôn 7 xã Lam Sơn </t>
  </si>
  <si>
    <t xml:space="preserve">Sửa chữa, cải tạo (cục bộ) khuôn viên Huyện ủy Ngọc Lặc </t>
  </si>
  <si>
    <t>Nhà hiệu bộ trường MN Thúy Sơn, xã Thúy Sơn</t>
  </si>
  <si>
    <t xml:space="preserve">Xây mới nhà hiệu bộ Trường THCS Phùng Giáo, xã Phùng Giáo </t>
  </si>
  <si>
    <t xml:space="preserve">Xây mới nhà hiệu bộ Trường Mầm non Minh Sơn, xã Minh Sơn </t>
  </si>
  <si>
    <t xml:space="preserve">Sửa chữa, cải tạo nhà để xe UBND huyện Ngọc Lặc </t>
  </si>
  <si>
    <t xml:space="preserve">Sửa chữa, thay thế bóng đèn chiếu sáng và điện trang trí thị trấn Ngọc Lặc </t>
  </si>
  <si>
    <t xml:space="preserve">Đầu tư xây dựng phòng họp không giấy tờ và mua sắm máy tính bảng cho các đồng chí Ủy viên Ban Chấp hành Đảng bộ huyện, đại biểu HĐND huyện, Bí thư Đảng ủy xã, thị trấn  </t>
  </si>
  <si>
    <t xml:space="preserve">Xây mới nhà hiệu bộ Trường Mầm non Vân Am, xã Vân Am </t>
  </si>
  <si>
    <t xml:space="preserve">Nhà hiệu bộ Trường Tiêu học xã Thúy Sơn 2, xã Thúy Sơn </t>
  </si>
  <si>
    <t xml:space="preserve">Nhà hiệu bộ Trường Tiểu học Minh Sơn 2, xã Minh Sơn </t>
  </si>
  <si>
    <t xml:space="preserve">Nhà lớp học bộ môn trường THCS Thúy Sơn, xã Thúy Sơn </t>
  </si>
  <si>
    <t xml:space="preserve">Nhà lớp học Trường Mầm non Cao Ngọc, xã Cao Ngọc </t>
  </si>
  <si>
    <t xml:space="preserve">Nhà đa năng Trường Tiểu học Nguyệt Ấn 2, xã Nguyệt Ấn </t>
  </si>
  <si>
    <t xml:space="preserve">Nhà hiệu bộ trường Tiểu học Minh Tiến, xã Minh Tiến </t>
  </si>
  <si>
    <t xml:space="preserve">Nhà hiệu bộ trường tiểu học Minh Sơn II, xã Minh Sơn </t>
  </si>
  <si>
    <t xml:space="preserve">Nhà hiệu bộ trường Mầm Non Cao Ngọc, xã Cao Ngọc </t>
  </si>
  <si>
    <t xml:space="preserve">Nhà bộ môn trường THCS Phùng Giáo, xã Phùng Giáo </t>
  </si>
  <si>
    <t>Nâng cấp, cải tạo hệ thống thoát nước thải bảo vệ môi trường xã Ngọc Sơn</t>
  </si>
  <si>
    <t xml:space="preserve">Nhà hiệu bộ trường THCS Minh Sơn, xã Minh Sơn </t>
  </si>
  <si>
    <t xml:space="preserve">Đường giao thông xã Phùng Minh </t>
  </si>
  <si>
    <t xml:space="preserve">Lập quy hoạch chi tiết xây dựng tỷ lệ 1/500 khu dân cư xã Kiên Thọ </t>
  </si>
  <si>
    <t>Lập quy hoạch chi tiết xây dựng tỷ lệ 1/500 khuôn viên công sở hành chính huyện Ngọc Lặc</t>
  </si>
  <si>
    <t>Lập quy hoạch chi tiết xây dựng tỷ lệ 1/500 khu dân cư Quang Hưng, thị trấn Ngọc Lặc</t>
  </si>
  <si>
    <t>Lập quy hoạch chi tiết xây dựng tỷ lệ 1/500 khu dân cư Hạ Sơn, thị trấn Ngọc Lặc</t>
  </si>
  <si>
    <t>Lập quy hoạch chi tiết xây dựng tỷ lệ 1/500 khu nghỉ dưỡng suối khoáng nóng và đô thị sinh thái Tân Thành, thị trấn Ngọc Lặc</t>
  </si>
  <si>
    <t xml:space="preserve">Nhà sàn truyền thống và cải tạo khuôn viên khu sinh hoạt cộng đồng thôn Lập Thắng, xã Thạch Lập </t>
  </si>
  <si>
    <t xml:space="preserve">Duy tu bảo dưỡng đường Minh Sơn đi Cao Ngọc (ĐH NL.04) </t>
  </si>
  <si>
    <t xml:space="preserve">Hoàn thiện công trình nhà bếp trường Mầm non xã Thúy Sơn </t>
  </si>
  <si>
    <t>Sửa chữa, cải tạo phòng làm việc Trụ sở UBND huyện Ngọc Lặc</t>
  </si>
  <si>
    <t>Tu sửa, nâng cấp kênh hồ Bai Đa, thôn Xam, xã Cao Ngọc</t>
  </si>
  <si>
    <t>Tu sửa nâng cấp hồ Sậy, thôn Mết, xã Vân Am</t>
  </si>
  <si>
    <t xml:space="preserve">Xây dựng tuyến đường giao thông từ QL15 đi khu dân cư Lê Duẩn và Hồ Thanh Niên, Thị trấn Ngọc Lặc </t>
  </si>
  <si>
    <t>Cơ quan UBND huyện</t>
  </si>
  <si>
    <t>Ban QDLA</t>
  </si>
  <si>
    <t>Cơ quan HU</t>
  </si>
  <si>
    <t>Dự án Cải thiện cơ sở hạ tầng nhằm giảm thiểu tác động của biến đổi khí hậu cho 04 tỉnh ven biển Bắc Trung Bộ - Tiểu dự án Cải thiện cơ sở hạ tầng đô thị Ngọc Lặc</t>
  </si>
  <si>
    <t>Sửa chữa nhà làm việc 2 tầng 18 phòng của TTVHTTDL</t>
  </si>
  <si>
    <t>A</t>
  </si>
  <si>
    <t>B</t>
  </si>
  <si>
    <t>C</t>
  </si>
  <si>
    <t xml:space="preserve">Đường thôn của xã Phùng Minh </t>
  </si>
  <si>
    <t xml:space="preserve">Đường thôn của xã Phùng Giáo </t>
  </si>
  <si>
    <t xml:space="preserve">Đường thôn của xã Minh Tiến </t>
  </si>
  <si>
    <t xml:space="preserve">Đường thôn của xã Vân Am </t>
  </si>
  <si>
    <t>D</t>
  </si>
  <si>
    <t>E</t>
  </si>
  <si>
    <t>MBQH khu khu dân cư lô 3 phố Lê Thánh Tông, thị trấn Ngọc Lặc</t>
  </si>
  <si>
    <t>MBQH Khu xen cư làng Ươu 2, xã Nguyệt Ấn.</t>
  </si>
  <si>
    <t>MBQH KDC làng Mới 1, xã Mỹ Tân</t>
  </si>
  <si>
    <t>MBQH KDC Làng Mới 2, xã Mỹ Tân</t>
  </si>
  <si>
    <t>MBQH khu khu dân cư phố Lê Duẩn, thị trấn Ngọc Lặc</t>
  </si>
  <si>
    <t>MBQH Khu xen cư thôn Tường, xã Nguyệt Ấn</t>
  </si>
  <si>
    <t>MBQH KDC thôn Chả (nay là thôn Chả Thượng), xã Mỹ Tân</t>
  </si>
  <si>
    <t>MBQH thôn Trung Tâm (xưởng SX đũa cũ), xã Lam Sơn</t>
  </si>
  <si>
    <t>MBQH khu xen cư thôn Trung Sơn, xã Thúy Sơn</t>
  </si>
  <si>
    <t>Điều chỉnh quy hoạch sử dụng đất thời kỳ 2021-2030 và kế hoạch sử dụng đất năm 2023 huyện Ngọc Lặc</t>
  </si>
  <si>
    <t>Xây mới nhà lớp học và nhà đa năng trường TH Nguyệt Ấn 1</t>
  </si>
  <si>
    <t>Đầu tư Sàn thương mại điện tử cấp huyện và đào tạo chuyển đổi số tập trung</t>
  </si>
  <si>
    <t>Hệ thống truyền thanh thông minh cho xã</t>
  </si>
  <si>
    <t>Chuyển đổi sổ cấp huyện</t>
  </si>
  <si>
    <t>Đường giao thông thôn Minh Lải đi thôn Mui, xã Phùng Minh</t>
  </si>
  <si>
    <t>Cầu gãy thôn Thanh Bình, xã Thúy Sơn</t>
  </si>
  <si>
    <t>Đường bê tông xi măng thôn Ngọc Thành đi thôn Lỏ, xã Cao Ngọc</t>
  </si>
  <si>
    <t>Đường bê tông xi măng thôn Minh Ngọc và thôn Minh Thọ, xã Minh Sơn</t>
  </si>
  <si>
    <t xml:space="preserve">Nâng cấp, cải tạo tuyến đường từ trung tâm xã đi thôn Mết và thôn Rẻ, xã Vân Am </t>
  </si>
  <si>
    <t>Mương thoát nước thôn Trung Tâm, xã Lam Sơn</t>
  </si>
  <si>
    <t>Sửa chữa, nâng cấp hồ Nán, xã Nguyệt Ấn</t>
  </si>
  <si>
    <t>Cải tạo, nâng cấp hồ Bai Đu, xã Đồng Thịnh</t>
  </si>
  <si>
    <t>Tu sửa, nâng cấp đập Lau Thượng, xã Phùng Giáo</t>
  </si>
  <si>
    <t>Lĩnh vực dân dụng</t>
  </si>
  <si>
    <t>Cải tạo, sữa chữa Trụ sở làm việc UBND huyện Ngọc Lặc và các hạng mục công trình phụ trợ</t>
  </si>
  <si>
    <t>Trường tiểu học và THCS Phùng Minh, xã Phùng Minh</t>
  </si>
  <si>
    <t>DANH MỤC KẾ HOẠCH VỐN ĐẦU TƯ CÔNG GIAI ĐOẠN 2021-2025</t>
  </si>
  <si>
    <t>Bách khoa thư huyện Ngọc Lặc</t>
  </si>
  <si>
    <t>Lập đề án Phát triển du lịch huyện Ngọc Lặc giai đoạn 2022 - 2030</t>
  </si>
  <si>
    <t>Dự án Nước sạch theo quy chuẩn từ hệ thống cấp nước tập trung xã Minh Sơn</t>
  </si>
  <si>
    <t>Dự án Nước sạch theo quy chuẩn từ hệ thống cấp nước tập trung xã Cao Ngọc</t>
  </si>
  <si>
    <t>Dự án Nước sạch theo quy chuẩn từ hệ thống cấp nước tập trung xã Thúy Sơn</t>
  </si>
  <si>
    <t>Dự án Nước sạch theo quy chuẩn từ hệ thống cấp nước tập trung xã Vân Am</t>
  </si>
  <si>
    <t>Dự án Nước sạch theo quy chuẩn từ hệ thống cấp nước tập trung xã Phùng Minh</t>
  </si>
  <si>
    <t>Dự án Nước sạch theo quy chuẩn từ hệ thống cấp nước tập trung xã Phùng Giáo</t>
  </si>
  <si>
    <t>Dự án Nước sạch theo quy chuẩn từ hệ thống cấp nước tập trung xã Minh Tiến</t>
  </si>
  <si>
    <t xml:space="preserve">Nhà lớp học trường TH Lam Sơn </t>
  </si>
  <si>
    <t xml:space="preserve">Xây dựng trường THCS Ngọc Khê </t>
  </si>
  <si>
    <t>Nâng cấp, cải tạo tuyến đường Lê Niệm - đoạn từ nhà ông Tiến đến nhà bà Miên, Thị trấn Ngọc Lặc, huyện Ngọc Lặc, tỉnh Thanh Hóa</t>
  </si>
  <si>
    <t>Sửa chữa, nâng cấp tuyến đường từ thôn Vân Thịnh đi thôn Khén xã Vân Am</t>
  </si>
  <si>
    <t>Hệ thống truyền thanh thông minh trong xây dựng xã đạt chuẩn nông thôn mới hướng tới huyện nông thôn mới thông minh trên địa bàn huyện Ngọc Lặc</t>
  </si>
  <si>
    <t>UBND xã</t>
  </si>
  <si>
    <t>Đơn vị tính: Tỷ đồng</t>
  </si>
  <si>
    <t>Kế hoạch đầu tư giai đoạn 2021-2025</t>
  </si>
  <si>
    <t>Vốn NS huyện và các nguồn huy động hợp pháp khác</t>
  </si>
  <si>
    <t>MBQH khu khu xen cư thôn Ngọc Sơn, nay là khu phố Ngọc Sơn, thị trấn Ngọc Lặc</t>
  </si>
  <si>
    <t>II</t>
  </si>
  <si>
    <t>IV</t>
  </si>
  <si>
    <t>V</t>
  </si>
  <si>
    <t>VI</t>
  </si>
  <si>
    <t>Xây mới nhà lớp học trường TH Phùng Minh</t>
  </si>
  <si>
    <t>Xây dựng nhà hiệu bộ và nhà lớp học các trường khu trung tâm xã Ngọc Trung (nhà hiệu bộ khu mầm non và sân đường, sửa chữa 02 nh lớp học tiểu học; nhà hiệu bộ khu trường tiểu học; nhà hiệu bộ và lớp học chức năng khu trường trung học cơ sở; bể pccc, nhà trạm bơm)</t>
  </si>
  <si>
    <t>Xây mới Nhà học bộ môn, Nhà đa năng và cải tạo sửa chữa các hạng mục công trình trường THPT Bắc Sơn</t>
  </si>
  <si>
    <t>Trạm y tế xã Cao Thịnh</t>
  </si>
  <si>
    <t>Trạm y tế xã Ngọc Sơn</t>
  </si>
  <si>
    <t>Trạm y tế xã Đồng Thịnh</t>
  </si>
  <si>
    <t>Trạm y tê xã Lộc Thịnh</t>
  </si>
  <si>
    <t>Trạm y tế xã Kiên Thọ</t>
  </si>
  <si>
    <t>Nhà điều hành và trưng baỳ sản phẩm, công trình phụ trợ làng văn hóa du lịch Lập Thắng</t>
  </si>
  <si>
    <t>Đường giao thông từ xã Quang Trung đi xã Thạch Lập</t>
  </si>
  <si>
    <t>Đường giao thông ngã 3 trung tâm làng Bên, xã Vn Am - Thôn Chò Tráng xã Cao Ngọc</t>
  </si>
  <si>
    <t>Hệ thống rãnh thoát nước đường Trung tâm xã( Khu làng Thau) xã Cao Ngọc, huyện Ngọc Lặc, tỉnh Thanh Hóa</t>
  </si>
  <si>
    <t>Đường BTXM thôn Đô Quăn xã Thạch Lập</t>
  </si>
  <si>
    <t>Đường BTXM thôn Đô Sơn xã Thạch Lập</t>
  </si>
  <si>
    <t>Đường BTXM thôn Giỏi xã Vân Am</t>
  </si>
  <si>
    <t>Đường BTXM thôn Mết xã Vân Am</t>
  </si>
  <si>
    <t>Đường BTXM thôn Âm xã Vân Am</t>
  </si>
  <si>
    <t>Đường BTXM thôn Thuận Bà xã Vân Am</t>
  </si>
  <si>
    <t>Trạm điện và hệ thống điện thôn Nguyệt Thịnh</t>
  </si>
  <si>
    <t>ĐGT thôn Pheo xã Nguyệt Ấn</t>
  </si>
  <si>
    <t>ĐGT thôn Mót xã Nguyệt Ấn</t>
  </si>
  <si>
    <t>ĐGT thôn Minh Nguyên xã Minh Sơn</t>
  </si>
  <si>
    <t>GT thn Thành Phong x Minh Tiến</t>
  </si>
  <si>
    <t>Sửa chữa, nâng cấp Hồ Rộc Đầm xã Phùng Minh</t>
  </si>
  <si>
    <t>Cải tạo, nâng cấp hồ Hồ cây Dừa xã Tiến Minh</t>
  </si>
  <si>
    <t>Các công trình thủy lợi phí</t>
  </si>
  <si>
    <t>UB xã</t>
  </si>
  <si>
    <t>Lĩnh vực điện và quy hoạch, mua sắm</t>
  </si>
  <si>
    <t>Trong đó:</t>
  </si>
  <si>
    <t>Nâng cấp, cải tạo Trường THCS và Trường Tiểu học Nguyệt Ấn (nhà hiệu bộ), xã Nguyệt Ấn</t>
  </si>
  <si>
    <t>(Kèm theo Nghị quyết số:        /NQ-HĐND ngày 23/12/2022 của HĐND huyện Ngọc Lặc)</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</si>
</sst>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00_-;\-* #,##0.00_-;_-* &quot;-&quot;??_-;_-@_-"/>
    <numFmt numFmtId="166" formatCode="_-* #,##0.0_-;\-* #,##0.0_-;_-* &quot;-&quot;??_-;_-@_-"/>
    <numFmt numFmtId="167" formatCode="_(* #,##0.0_);_(* \(#,##0.0\);_(* &quot;-&quot;??_);_(@_)"/>
    <numFmt numFmtId="168" formatCode="_-* #,##0\ _₫_-;\-* #,##0\ _₫_-;_-* &quot;-&quot;??\ _₫_-;_-@_-"/>
  </numFmts>
  <fonts count="11" x14ac:knownFonts="1">
    <font>
      <sz val="11"/>
      <color theme="1"/>
      <name val="Calibri"/>
      <family val="2"/>
      <charset val="163"/>
      <scheme val="minor"/>
    </font>
    <font>
      <sz val="11"/>
      <color theme="1"/>
      <name val="Calibri"/>
      <family val="2"/>
      <charset val="163"/>
      <scheme val="minor"/>
    </font>
    <font>
      <sz val="10"/>
      <name val="Arial"/>
      <family val="2"/>
    </font>
    <font>
      <sz val="10"/>
      <name val="Arial"/>
      <family val="2"/>
    </font>
    <font>
      <sz val="11"/>
      <color indexed="8"/>
      <name val="Calibri"/>
      <family val="2"/>
    </font>
    <font>
      <b/>
      <sz val="11"/>
      <name val="Times New Roman"/>
      <family val="1"/>
    </font>
    <font>
      <sz val="11"/>
      <name val="Times New Roman"/>
      <family val="1"/>
    </font>
    <font>
      <b/>
      <sz val="14"/>
      <name val="Times New Roman"/>
      <family val="1"/>
    </font>
    <font>
      <i/>
      <sz val="14"/>
      <name val="Times New Roman"/>
      <family val="1"/>
    </font>
    <font>
      <sz val="14"/>
      <name val="Times New Roman"/>
      <family val="1"/>
    </font>
    <font>
      <sz val="12"/>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165" fontId="1" fillId="0" borderId="0" applyFont="0" applyFill="0" applyBorder="0" applyAlignment="0" applyProtection="0"/>
    <xf numFmtId="164" fontId="2" fillId="0" borderId="0" applyFont="0" applyFill="0" applyBorder="0" applyAlignment="0" applyProtection="0"/>
    <xf numFmtId="0" fontId="2" fillId="0" borderId="0"/>
    <xf numFmtId="0" fontId="3" fillId="0" borderId="0"/>
    <xf numFmtId="0" fontId="2" fillId="0" borderId="0"/>
    <xf numFmtId="0" fontId="4" fillId="0" borderId="0"/>
    <xf numFmtId="0" fontId="2" fillId="0" borderId="0"/>
  </cellStyleXfs>
  <cellXfs count="64">
    <xf numFmtId="0" fontId="0" fillId="0" borderId="0" xfId="0"/>
    <xf numFmtId="0" fontId="5" fillId="2" borderId="0" xfId="0" applyFont="1" applyFill="1"/>
    <xf numFmtId="0" fontId="5" fillId="2" borderId="0" xfId="0" applyFont="1" applyFill="1" applyAlignment="1">
      <alignment wrapText="1"/>
    </xf>
    <xf numFmtId="0" fontId="6" fillId="2" borderId="0" xfId="0" applyFont="1" applyFill="1"/>
    <xf numFmtId="0" fontId="5" fillId="2" borderId="7" xfId="0" applyFont="1" applyFill="1" applyBorder="1" applyAlignment="1">
      <alignment vertical="center"/>
    </xf>
    <xf numFmtId="166" fontId="5" fillId="2" borderId="7" xfId="1" applyNumberFormat="1" applyFont="1" applyFill="1" applyBorder="1" applyAlignment="1">
      <alignment horizontal="center" vertical="center"/>
    </xf>
    <xf numFmtId="0" fontId="5" fillId="2" borderId="7" xfId="0" applyFont="1" applyFill="1" applyBorder="1" applyAlignment="1">
      <alignment horizontal="center" vertical="center"/>
    </xf>
    <xf numFmtId="0" fontId="6" fillId="2" borderId="7" xfId="7" applyFont="1" applyFill="1" applyBorder="1" applyAlignment="1">
      <alignment horizontal="center" vertical="center" shrinkToFit="1"/>
    </xf>
    <xf numFmtId="168" fontId="6" fillId="2" borderId="7" xfId="2" applyNumberFormat="1" applyFont="1" applyFill="1" applyBorder="1" applyAlignment="1">
      <alignment horizontal="left" vertical="center" wrapText="1"/>
    </xf>
    <xf numFmtId="0" fontId="6" fillId="2" borderId="7" xfId="0" applyFont="1" applyFill="1" applyBorder="1" applyAlignment="1">
      <alignment horizontal="center" vertical="center" shrinkToFit="1"/>
    </xf>
    <xf numFmtId="0" fontId="5" fillId="2" borderId="7" xfId="7" applyFont="1" applyFill="1" applyBorder="1" applyAlignment="1">
      <alignment horizontal="center" vertical="center" shrinkToFit="1"/>
    </xf>
    <xf numFmtId="0" fontId="6" fillId="2" borderId="7" xfId="0" applyFont="1" applyFill="1" applyBorder="1" applyAlignment="1">
      <alignment horizontal="center" vertical="center"/>
    </xf>
    <xf numFmtId="0" fontId="6" fillId="2" borderId="7" xfId="0" applyFont="1" applyFill="1" applyBorder="1" applyAlignment="1">
      <alignment vertical="center"/>
    </xf>
    <xf numFmtId="168" fontId="5" fillId="2" borderId="7" xfId="2" applyNumberFormat="1" applyFont="1" applyFill="1" applyBorder="1" applyAlignment="1">
      <alignment horizontal="left" vertical="center" wrapText="1"/>
    </xf>
    <xf numFmtId="0" fontId="5" fillId="2" borderId="7" xfId="0" applyFont="1" applyFill="1" applyBorder="1" applyAlignment="1">
      <alignment horizontal="center" vertical="center" shrinkToFit="1"/>
    </xf>
    <xf numFmtId="0" fontId="6" fillId="2" borderId="7" xfId="7" applyFont="1" applyFill="1" applyBorder="1" applyAlignment="1">
      <alignment horizontal="center" vertical="center" wrapText="1" shrinkToFit="1"/>
    </xf>
    <xf numFmtId="0" fontId="6" fillId="2" borderId="7" xfId="0" applyFont="1" applyFill="1" applyBorder="1" applyAlignment="1">
      <alignment vertical="center" wrapText="1"/>
    </xf>
    <xf numFmtId="0" fontId="6" fillId="2" borderId="7" xfId="0" applyFont="1" applyFill="1" applyBorder="1" applyAlignment="1">
      <alignment horizontal="center" vertical="center" wrapText="1" shrinkToFit="1"/>
    </xf>
    <xf numFmtId="0" fontId="6" fillId="2" borderId="7" xfId="7" applyFont="1" applyFill="1" applyBorder="1" applyAlignment="1">
      <alignment vertical="center" wrapText="1" shrinkToFit="1"/>
    </xf>
    <xf numFmtId="0" fontId="6" fillId="2" borderId="7" xfId="7" applyFont="1" applyFill="1" applyBorder="1" applyAlignment="1">
      <alignment vertical="center" wrapText="1"/>
    </xf>
    <xf numFmtId="0" fontId="5" fillId="2" borderId="7" xfId="7" applyFont="1" applyFill="1" applyBorder="1" applyAlignment="1">
      <alignment vertical="center" wrapText="1" shrinkToFit="1"/>
    </xf>
    <xf numFmtId="0" fontId="6" fillId="2" borderId="7" xfId="0" applyFont="1" applyFill="1" applyBorder="1" applyAlignment="1">
      <alignment vertical="center" wrapText="1" shrinkToFit="1"/>
    </xf>
    <xf numFmtId="165" fontId="6" fillId="2" borderId="7" xfId="1" applyFont="1" applyFill="1" applyBorder="1" applyAlignment="1">
      <alignment horizontal="right" vertical="center" shrinkToFit="1"/>
    </xf>
    <xf numFmtId="0" fontId="6" fillId="2" borderId="7" xfId="0" applyFont="1" applyFill="1" applyBorder="1" applyAlignment="1">
      <alignment vertical="center" shrinkToFit="1"/>
    </xf>
    <xf numFmtId="0" fontId="6"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7" xfId="0" applyFont="1" applyFill="1" applyBorder="1" applyAlignment="1">
      <alignment vertical="center" wrapText="1"/>
    </xf>
    <xf numFmtId="167" fontId="6" fillId="2" borderId="7" xfId="2" applyNumberFormat="1" applyFont="1" applyFill="1" applyBorder="1" applyAlignment="1">
      <alignment horizontal="left" vertical="center" wrapText="1" shrinkToFit="1"/>
    </xf>
    <xf numFmtId="0" fontId="6" fillId="2" borderId="7" xfId="4" applyFont="1" applyFill="1" applyBorder="1" applyAlignment="1">
      <alignment horizontal="left" vertical="center" wrapText="1"/>
    </xf>
    <xf numFmtId="0" fontId="6" fillId="2" borderId="8"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6" xfId="0" applyFont="1" applyFill="1" applyBorder="1" applyAlignment="1">
      <alignment horizontal="center" vertical="center" shrinkToFit="1"/>
    </xf>
    <xf numFmtId="167" fontId="6" fillId="2" borderId="7" xfId="2" applyNumberFormat="1" applyFont="1" applyFill="1" applyBorder="1" applyAlignment="1">
      <alignment horizontal="left" vertical="center" shrinkToFit="1"/>
    </xf>
    <xf numFmtId="167" fontId="5" fillId="2" borderId="7" xfId="2" applyNumberFormat="1" applyFont="1" applyFill="1" applyBorder="1" applyAlignment="1">
      <alignment horizontal="left" vertical="center" wrapText="1" shrinkToFit="1"/>
    </xf>
    <xf numFmtId="1" fontId="6" fillId="2" borderId="7" xfId="5" applyNumberFormat="1" applyFont="1" applyFill="1" applyBorder="1" applyAlignment="1">
      <alignment horizontal="justify" vertical="center" wrapText="1" shrinkToFit="1"/>
    </xf>
    <xf numFmtId="0" fontId="6" fillId="2" borderId="8" xfId="4" applyFont="1" applyFill="1" applyBorder="1" applyAlignment="1">
      <alignment vertical="center" wrapText="1"/>
    </xf>
    <xf numFmtId="165" fontId="6" fillId="2" borderId="8" xfId="1" applyFont="1" applyFill="1" applyBorder="1" applyAlignment="1">
      <alignment horizontal="right" vertical="center" shrinkToFit="1"/>
    </xf>
    <xf numFmtId="0" fontId="6" fillId="2" borderId="8" xfId="0" applyFont="1" applyFill="1" applyBorder="1" applyAlignment="1">
      <alignment horizontal="center" vertical="center" wrapText="1"/>
    </xf>
    <xf numFmtId="0" fontId="6" fillId="2" borderId="7" xfId="0" applyFont="1" applyFill="1" applyBorder="1"/>
    <xf numFmtId="0" fontId="6" fillId="2" borderId="7" xfId="0" applyFont="1" applyFill="1" applyBorder="1" applyAlignment="1">
      <alignment wrapText="1"/>
    </xf>
    <xf numFmtId="0" fontId="6" fillId="2" borderId="7" xfId="7" applyFont="1" applyFill="1" applyBorder="1" applyAlignment="1">
      <alignment horizontal="left" vertical="center" wrapText="1"/>
    </xf>
    <xf numFmtId="165" fontId="6" fillId="2" borderId="0" xfId="1" applyFont="1" applyFill="1"/>
    <xf numFmtId="0" fontId="6" fillId="2" borderId="0" xfId="0" applyFont="1" applyFill="1" applyAlignment="1">
      <alignment vertical="center"/>
    </xf>
    <xf numFmtId="0" fontId="9" fillId="2" borderId="0" xfId="0" applyFont="1" applyFill="1"/>
    <xf numFmtId="165" fontId="9" fillId="2" borderId="0" xfId="1" applyFont="1" applyFill="1"/>
    <xf numFmtId="0" fontId="10" fillId="2" borderId="7" xfId="0" applyFont="1" applyFill="1" applyBorder="1" applyAlignment="1">
      <alignment vertical="center" wrapText="1" shrinkToFit="1"/>
    </xf>
    <xf numFmtId="0" fontId="10" fillId="2" borderId="7" xfId="0" applyFont="1" applyFill="1" applyBorder="1" applyAlignment="1">
      <alignment vertical="center" shrinkToFit="1"/>
    </xf>
    <xf numFmtId="0" fontId="10" fillId="2" borderId="7" xfId="0" applyFont="1" applyFill="1" applyBorder="1" applyAlignment="1">
      <alignment vertical="center" wrapText="1"/>
    </xf>
    <xf numFmtId="165" fontId="5" fillId="2" borderId="6" xfId="1" applyFont="1" applyFill="1" applyBorder="1" applyAlignment="1">
      <alignment horizontal="right" vertical="center" shrinkToFit="1"/>
    </xf>
    <xf numFmtId="165" fontId="5" fillId="2" borderId="7" xfId="1" applyFont="1" applyFill="1" applyBorder="1" applyAlignment="1">
      <alignment horizontal="right" vertical="center" shrinkToFit="1"/>
    </xf>
    <xf numFmtId="165" fontId="6" fillId="2" borderId="7" xfId="1" applyFont="1" applyFill="1" applyBorder="1" applyAlignment="1">
      <alignment shrinkToFit="1"/>
    </xf>
    <xf numFmtId="166" fontId="6" fillId="2" borderId="7" xfId="1" applyNumberFormat="1" applyFont="1" applyFill="1" applyBorder="1" applyAlignment="1">
      <alignment horizontal="right" vertical="center" shrinkToFit="1"/>
    </xf>
    <xf numFmtId="165" fontId="6" fillId="2" borderId="7" xfId="1" applyFont="1" applyFill="1" applyBorder="1" applyAlignment="1">
      <alignment vertical="center" shrinkToFit="1"/>
    </xf>
    <xf numFmtId="165" fontId="5" fillId="2" borderId="2" xfId="1" applyFont="1" applyFill="1" applyBorder="1" applyAlignment="1">
      <alignment horizontal="center" vertical="center" wrapText="1"/>
    </xf>
    <xf numFmtId="165" fontId="5" fillId="2" borderId="3" xfId="1" applyFont="1" applyFill="1" applyBorder="1" applyAlignment="1">
      <alignment horizontal="center" vertical="center" wrapText="1"/>
    </xf>
    <xf numFmtId="165" fontId="5" fillId="2" borderId="4" xfId="1" applyFont="1" applyFill="1" applyBorder="1" applyAlignment="1">
      <alignment horizontal="center" vertical="center" wrapText="1"/>
    </xf>
    <xf numFmtId="165" fontId="5" fillId="2" borderId="1" xfId="1" applyFont="1" applyFill="1" applyBorder="1" applyAlignment="1">
      <alignment horizontal="center" vertical="center" wrapText="1"/>
    </xf>
    <xf numFmtId="0" fontId="5" fillId="2" borderId="1" xfId="0" applyFont="1" applyFill="1" applyBorder="1" applyAlignment="1">
      <alignment horizontal="center" vertical="center" wrapText="1"/>
    </xf>
    <xf numFmtId="165" fontId="5" fillId="2" borderId="1" xfId="1" applyFont="1" applyFill="1" applyBorder="1" applyAlignment="1">
      <alignment horizontal="center" vertical="center"/>
    </xf>
    <xf numFmtId="0" fontId="8" fillId="2" borderId="5" xfId="0" applyFont="1" applyFill="1" applyBorder="1" applyAlignment="1">
      <alignment horizontal="center"/>
    </xf>
    <xf numFmtId="0" fontId="5" fillId="2" borderId="7" xfId="0" applyFont="1" applyFill="1" applyBorder="1" applyAlignment="1">
      <alignment horizontal="center" vertical="center"/>
    </xf>
    <xf numFmtId="0" fontId="7" fillId="2" borderId="0" xfId="0" applyFont="1" applyFill="1" applyAlignment="1">
      <alignment horizontal="center"/>
    </xf>
    <xf numFmtId="0" fontId="5" fillId="2" borderId="6" xfId="0" applyFont="1" applyFill="1" applyBorder="1" applyAlignment="1">
      <alignment horizontal="center" vertical="center"/>
    </xf>
    <xf numFmtId="0" fontId="8" fillId="2" borderId="0" xfId="0" applyFont="1" applyFill="1" applyAlignment="1">
      <alignment horizontal="center"/>
    </xf>
  </cellXfs>
  <cellStyles count="8">
    <cellStyle name="0,0_x000d__x000a_NA_x000d__x000a_" xfId="6"/>
    <cellStyle name="Comma" xfId="1" builtinId="3"/>
    <cellStyle name="Comma 2" xfId="2"/>
    <cellStyle name="Normal" xfId="0" builtinId="0"/>
    <cellStyle name="Normal 10 2" xfId="3"/>
    <cellStyle name="Normal 2" xfId="4"/>
    <cellStyle name="Normal 2 2" xfId="7"/>
    <cellStyle name="Normal_Bieu mau (CV )"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5"/>
  <sheetViews>
    <sheetView tabSelected="1" view="pageBreakPreview" zoomScaleNormal="100" zoomScaleSheetLayoutView="100" zoomScalePageLayoutView="85" workbookViewId="0">
      <selection activeCell="K6" sqref="K6:K8"/>
    </sheetView>
  </sheetViews>
  <sheetFormatPr defaultColWidth="8.7109375" defaultRowHeight="15" x14ac:dyDescent="0.25"/>
  <cols>
    <col min="1" max="2" width="4.7109375" style="3" customWidth="1"/>
    <col min="3" max="3" width="79.5703125" style="3" customWidth="1"/>
    <col min="4" max="11" width="9.85546875" style="41" customWidth="1"/>
    <col min="12" max="12" width="13.7109375" style="3" customWidth="1"/>
    <col min="13" max="16384" width="8.7109375" style="3"/>
  </cols>
  <sheetData>
    <row r="1" spans="1:12" ht="24.6" customHeight="1" x14ac:dyDescent="0.3">
      <c r="A1" s="61" t="s">
        <v>295</v>
      </c>
      <c r="B1" s="61"/>
      <c r="C1" s="61"/>
      <c r="D1" s="61"/>
      <c r="E1" s="61"/>
      <c r="F1" s="61"/>
      <c r="G1" s="61"/>
      <c r="H1" s="61"/>
      <c r="I1" s="61"/>
      <c r="J1" s="61"/>
      <c r="K1" s="61"/>
      <c r="L1" s="61"/>
    </row>
    <row r="2" spans="1:12" ht="24.6" customHeight="1" x14ac:dyDescent="0.3">
      <c r="A2" s="63" t="s">
        <v>349</v>
      </c>
      <c r="B2" s="63"/>
      <c r="C2" s="63"/>
      <c r="D2" s="63"/>
      <c r="E2" s="63"/>
      <c r="F2" s="63"/>
      <c r="G2" s="63"/>
      <c r="H2" s="63"/>
      <c r="I2" s="63"/>
      <c r="J2" s="63"/>
      <c r="K2" s="63"/>
      <c r="L2" s="63"/>
    </row>
    <row r="3" spans="1:12" ht="24.6" customHeight="1" x14ac:dyDescent="0.3">
      <c r="A3" s="43"/>
      <c r="B3" s="43"/>
      <c r="C3" s="43"/>
      <c r="D3" s="44"/>
      <c r="E3" s="44"/>
      <c r="F3" s="44"/>
      <c r="G3" s="44"/>
      <c r="H3" s="44"/>
      <c r="I3" s="44"/>
      <c r="J3" s="59" t="s">
        <v>311</v>
      </c>
      <c r="K3" s="59"/>
      <c r="L3" s="59"/>
    </row>
    <row r="4" spans="1:12" s="42" customFormat="1" ht="21" customHeight="1" x14ac:dyDescent="0.25">
      <c r="A4" s="57" t="s">
        <v>0</v>
      </c>
      <c r="B4" s="57"/>
      <c r="C4" s="57" t="s">
        <v>113</v>
      </c>
      <c r="D4" s="58" t="s">
        <v>110</v>
      </c>
      <c r="E4" s="58"/>
      <c r="F4" s="58"/>
      <c r="G4" s="58"/>
      <c r="H4" s="56" t="s">
        <v>312</v>
      </c>
      <c r="I4" s="56"/>
      <c r="J4" s="56"/>
      <c r="K4" s="56"/>
      <c r="L4" s="57" t="s">
        <v>58</v>
      </c>
    </row>
    <row r="5" spans="1:12" s="42" customFormat="1" ht="21" customHeight="1" x14ac:dyDescent="0.25">
      <c r="A5" s="57"/>
      <c r="B5" s="57"/>
      <c r="C5" s="57"/>
      <c r="D5" s="58" t="s">
        <v>111</v>
      </c>
      <c r="E5" s="58" t="s">
        <v>347</v>
      </c>
      <c r="F5" s="58"/>
      <c r="G5" s="58"/>
      <c r="H5" s="58" t="s">
        <v>111</v>
      </c>
      <c r="I5" s="58" t="s">
        <v>347</v>
      </c>
      <c r="J5" s="58"/>
      <c r="K5" s="58"/>
      <c r="L5" s="57"/>
    </row>
    <row r="6" spans="1:12" s="42" customFormat="1" ht="13.9" customHeight="1" x14ac:dyDescent="0.25">
      <c r="A6" s="57"/>
      <c r="B6" s="57"/>
      <c r="C6" s="57"/>
      <c r="D6" s="58"/>
      <c r="E6" s="56" t="s">
        <v>100</v>
      </c>
      <c r="F6" s="56" t="s">
        <v>90</v>
      </c>
      <c r="G6" s="56" t="s">
        <v>313</v>
      </c>
      <c r="H6" s="58"/>
      <c r="I6" s="53" t="s">
        <v>112</v>
      </c>
      <c r="J6" s="56" t="s">
        <v>90</v>
      </c>
      <c r="K6" s="56" t="s">
        <v>313</v>
      </c>
      <c r="L6" s="57"/>
    </row>
    <row r="7" spans="1:12" x14ac:dyDescent="0.25">
      <c r="A7" s="57"/>
      <c r="B7" s="57"/>
      <c r="C7" s="57"/>
      <c r="D7" s="58"/>
      <c r="E7" s="56"/>
      <c r="F7" s="56"/>
      <c r="G7" s="56"/>
      <c r="H7" s="58"/>
      <c r="I7" s="54"/>
      <c r="J7" s="56"/>
      <c r="K7" s="56"/>
      <c r="L7" s="57"/>
    </row>
    <row r="8" spans="1:12" ht="64.150000000000006" customHeight="1" x14ac:dyDescent="0.25">
      <c r="A8" s="57"/>
      <c r="B8" s="57"/>
      <c r="C8" s="57"/>
      <c r="D8" s="58"/>
      <c r="E8" s="56"/>
      <c r="F8" s="56"/>
      <c r="G8" s="56"/>
      <c r="H8" s="58"/>
      <c r="I8" s="55"/>
      <c r="J8" s="56"/>
      <c r="K8" s="56"/>
      <c r="L8" s="57"/>
    </row>
    <row r="9" spans="1:12" s="1" customFormat="1" ht="16.899999999999999" customHeight="1" x14ac:dyDescent="0.2">
      <c r="A9" s="62"/>
      <c r="B9" s="62"/>
      <c r="C9" s="30" t="s">
        <v>1</v>
      </c>
      <c r="D9" s="48">
        <f t="shared" ref="D9:K9" si="0">D181+D305+D332+D10+D65</f>
        <v>2758.8538281359997</v>
      </c>
      <c r="E9" s="48">
        <f t="shared" si="0"/>
        <v>1203.4823121480001</v>
      </c>
      <c r="F9" s="48">
        <f t="shared" si="0"/>
        <v>882.07743841600006</v>
      </c>
      <c r="G9" s="48">
        <f t="shared" si="0"/>
        <v>673.29407757200011</v>
      </c>
      <c r="H9" s="48">
        <f t="shared" si="0"/>
        <v>2563.3080101360001</v>
      </c>
      <c r="I9" s="48">
        <f t="shared" si="0"/>
        <v>1206.4364941480001</v>
      </c>
      <c r="J9" s="48">
        <f t="shared" si="0"/>
        <v>683.57743841600006</v>
      </c>
      <c r="K9" s="48">
        <f t="shared" si="0"/>
        <v>673.29407757200011</v>
      </c>
      <c r="L9" s="31"/>
    </row>
    <row r="10" spans="1:12" s="1" customFormat="1" ht="16.899999999999999" customHeight="1" x14ac:dyDescent="0.2">
      <c r="A10" s="60" t="s">
        <v>260</v>
      </c>
      <c r="B10" s="60"/>
      <c r="C10" s="4" t="s">
        <v>116</v>
      </c>
      <c r="D10" s="49">
        <f t="shared" ref="D10:F10" si="1">D11+D22+D34+D53</f>
        <v>1553.1002000000001</v>
      </c>
      <c r="E10" s="49">
        <f t="shared" si="1"/>
        <v>695.87080000000003</v>
      </c>
      <c r="F10" s="49">
        <f t="shared" si="1"/>
        <v>491.25110000000001</v>
      </c>
      <c r="G10" s="49">
        <f t="shared" ref="G10" si="2">G11+G22+G34+G53</f>
        <v>365.97829999999999</v>
      </c>
      <c r="H10" s="49">
        <f>I10+J10+K10</f>
        <v>1357.5963999999999</v>
      </c>
      <c r="I10" s="49">
        <f t="shared" ref="I10:J10" si="3">I11+I22+I34+I53</f>
        <v>695.86699999999996</v>
      </c>
      <c r="J10" s="49">
        <f t="shared" si="3"/>
        <v>295.75110000000001</v>
      </c>
      <c r="K10" s="49">
        <f t="shared" ref="K10" si="4">K11+K22+K34+K53</f>
        <v>365.97829999999999</v>
      </c>
      <c r="L10" s="5">
        <f>SUM(L35:L64)</f>
        <v>0</v>
      </c>
    </row>
    <row r="11" spans="1:12" s="1" customFormat="1" ht="16.899999999999999" customHeight="1" x14ac:dyDescent="0.2">
      <c r="A11" s="6"/>
      <c r="B11" s="6" t="s">
        <v>2</v>
      </c>
      <c r="C11" s="4" t="s">
        <v>4</v>
      </c>
      <c r="D11" s="49">
        <f>SUM(D12:D21)</f>
        <v>25.919999999999998</v>
      </c>
      <c r="E11" s="49">
        <f t="shared" ref="E11:K11" si="5">SUM(E12:E21)</f>
        <v>0</v>
      </c>
      <c r="F11" s="49">
        <f t="shared" si="5"/>
        <v>10</v>
      </c>
      <c r="G11" s="49">
        <f t="shared" si="5"/>
        <v>15.920000000000002</v>
      </c>
      <c r="H11" s="49">
        <f>I11+J11+K11</f>
        <v>25.92</v>
      </c>
      <c r="I11" s="49">
        <f t="shared" si="5"/>
        <v>0</v>
      </c>
      <c r="J11" s="49">
        <f t="shared" si="5"/>
        <v>10</v>
      </c>
      <c r="K11" s="49">
        <f t="shared" si="5"/>
        <v>15.920000000000002</v>
      </c>
      <c r="L11" s="5"/>
    </row>
    <row r="12" spans="1:12" s="1" customFormat="1" ht="16.899999999999999" customHeight="1" x14ac:dyDescent="0.2">
      <c r="A12" s="7">
        <v>1</v>
      </c>
      <c r="B12" s="7">
        <v>1</v>
      </c>
      <c r="C12" s="8" t="s">
        <v>136</v>
      </c>
      <c r="D12" s="22">
        <f t="shared" ref="D12:D21" si="6">E12+F12+G12</f>
        <v>3</v>
      </c>
      <c r="E12" s="22">
        <v>0</v>
      </c>
      <c r="F12" s="22">
        <v>3</v>
      </c>
      <c r="G12" s="22">
        <v>0</v>
      </c>
      <c r="H12" s="22">
        <f t="shared" ref="H12:H75" si="7">I12+J12+K12</f>
        <v>3</v>
      </c>
      <c r="I12" s="22">
        <v>0</v>
      </c>
      <c r="J12" s="22">
        <f t="shared" ref="J12:J21" si="8">F12</f>
        <v>3</v>
      </c>
      <c r="K12" s="22">
        <f t="shared" ref="K12:K21" si="9">G12</f>
        <v>0</v>
      </c>
      <c r="L12" s="9" t="s">
        <v>98</v>
      </c>
    </row>
    <row r="13" spans="1:12" s="1" customFormat="1" ht="16.899999999999999" customHeight="1" x14ac:dyDescent="0.2">
      <c r="A13" s="7">
        <v>2</v>
      </c>
      <c r="B13" s="7">
        <f>B12+1</f>
        <v>2</v>
      </c>
      <c r="C13" s="8" t="s">
        <v>137</v>
      </c>
      <c r="D13" s="22">
        <f t="shared" si="6"/>
        <v>3.5</v>
      </c>
      <c r="E13" s="22">
        <v>0</v>
      </c>
      <c r="F13" s="22">
        <v>3.5</v>
      </c>
      <c r="G13" s="22">
        <v>0</v>
      </c>
      <c r="H13" s="22">
        <f t="shared" si="7"/>
        <v>3.5</v>
      </c>
      <c r="I13" s="22">
        <v>0</v>
      </c>
      <c r="J13" s="22">
        <f t="shared" si="8"/>
        <v>3.5</v>
      </c>
      <c r="K13" s="22">
        <f t="shared" si="9"/>
        <v>0</v>
      </c>
      <c r="L13" s="9" t="s">
        <v>98</v>
      </c>
    </row>
    <row r="14" spans="1:12" s="1" customFormat="1" ht="16.899999999999999" customHeight="1" x14ac:dyDescent="0.2">
      <c r="A14" s="7">
        <v>3</v>
      </c>
      <c r="B14" s="7">
        <f t="shared" ref="B14:B21" si="10">B13+1</f>
        <v>3</v>
      </c>
      <c r="C14" s="8" t="s">
        <v>138</v>
      </c>
      <c r="D14" s="22">
        <f t="shared" si="6"/>
        <v>3.5</v>
      </c>
      <c r="E14" s="22">
        <v>0</v>
      </c>
      <c r="F14" s="22">
        <v>3.5</v>
      </c>
      <c r="G14" s="22">
        <v>0</v>
      </c>
      <c r="H14" s="22">
        <f t="shared" si="7"/>
        <v>3.5</v>
      </c>
      <c r="I14" s="22">
        <v>0</v>
      </c>
      <c r="J14" s="22">
        <f t="shared" si="8"/>
        <v>3.5</v>
      </c>
      <c r="K14" s="22">
        <f t="shared" si="9"/>
        <v>0</v>
      </c>
      <c r="L14" s="9" t="s">
        <v>98</v>
      </c>
    </row>
    <row r="15" spans="1:12" s="1" customFormat="1" ht="16.899999999999999" customHeight="1" x14ac:dyDescent="0.2">
      <c r="A15" s="7">
        <v>4</v>
      </c>
      <c r="B15" s="7">
        <f t="shared" si="10"/>
        <v>4</v>
      </c>
      <c r="C15" s="8" t="s">
        <v>141</v>
      </c>
      <c r="D15" s="22">
        <f t="shared" si="6"/>
        <v>3.47</v>
      </c>
      <c r="E15" s="22">
        <v>0</v>
      </c>
      <c r="F15" s="22">
        <v>0</v>
      </c>
      <c r="G15" s="22">
        <v>3.47</v>
      </c>
      <c r="H15" s="22">
        <f t="shared" si="7"/>
        <v>3.47</v>
      </c>
      <c r="I15" s="22">
        <v>0</v>
      </c>
      <c r="J15" s="22">
        <f t="shared" si="8"/>
        <v>0</v>
      </c>
      <c r="K15" s="22">
        <f t="shared" si="9"/>
        <v>3.47</v>
      </c>
      <c r="L15" s="9" t="s">
        <v>98</v>
      </c>
    </row>
    <row r="16" spans="1:12" s="1" customFormat="1" ht="16.899999999999999" customHeight="1" x14ac:dyDescent="0.2">
      <c r="A16" s="7">
        <v>5</v>
      </c>
      <c r="B16" s="7">
        <f t="shared" si="10"/>
        <v>5</v>
      </c>
      <c r="C16" s="8" t="s">
        <v>158</v>
      </c>
      <c r="D16" s="22">
        <f t="shared" si="6"/>
        <v>2</v>
      </c>
      <c r="E16" s="22">
        <v>0</v>
      </c>
      <c r="F16" s="22">
        <v>0</v>
      </c>
      <c r="G16" s="22">
        <v>2</v>
      </c>
      <c r="H16" s="22">
        <f t="shared" si="7"/>
        <v>2</v>
      </c>
      <c r="I16" s="22">
        <v>0</v>
      </c>
      <c r="J16" s="22">
        <f t="shared" si="8"/>
        <v>0</v>
      </c>
      <c r="K16" s="22">
        <f t="shared" si="9"/>
        <v>2</v>
      </c>
      <c r="L16" s="9" t="s">
        <v>98</v>
      </c>
    </row>
    <row r="17" spans="1:12" s="1" customFormat="1" ht="16.899999999999999" customHeight="1" x14ac:dyDescent="0.2">
      <c r="A17" s="7">
        <v>6</v>
      </c>
      <c r="B17" s="7">
        <f t="shared" si="10"/>
        <v>6</v>
      </c>
      <c r="C17" s="8" t="s">
        <v>159</v>
      </c>
      <c r="D17" s="22">
        <f t="shared" si="6"/>
        <v>2</v>
      </c>
      <c r="E17" s="22">
        <v>0</v>
      </c>
      <c r="F17" s="22">
        <v>0</v>
      </c>
      <c r="G17" s="22">
        <v>2</v>
      </c>
      <c r="H17" s="22">
        <f t="shared" si="7"/>
        <v>2</v>
      </c>
      <c r="I17" s="22">
        <v>0</v>
      </c>
      <c r="J17" s="22">
        <f t="shared" si="8"/>
        <v>0</v>
      </c>
      <c r="K17" s="22">
        <f t="shared" si="9"/>
        <v>2</v>
      </c>
      <c r="L17" s="9" t="s">
        <v>98</v>
      </c>
    </row>
    <row r="18" spans="1:12" s="1" customFormat="1" ht="16.899999999999999" customHeight="1" x14ac:dyDescent="0.2">
      <c r="A18" s="7">
        <v>7</v>
      </c>
      <c r="B18" s="7">
        <f t="shared" si="10"/>
        <v>7</v>
      </c>
      <c r="C18" s="8" t="s">
        <v>160</v>
      </c>
      <c r="D18" s="22">
        <f t="shared" si="6"/>
        <v>2</v>
      </c>
      <c r="E18" s="22">
        <v>0</v>
      </c>
      <c r="F18" s="22">
        <v>0</v>
      </c>
      <c r="G18" s="22">
        <v>2</v>
      </c>
      <c r="H18" s="22">
        <f t="shared" si="7"/>
        <v>2</v>
      </c>
      <c r="I18" s="22">
        <v>0</v>
      </c>
      <c r="J18" s="22">
        <f t="shared" si="8"/>
        <v>0</v>
      </c>
      <c r="K18" s="22">
        <f t="shared" si="9"/>
        <v>2</v>
      </c>
      <c r="L18" s="9" t="s">
        <v>98</v>
      </c>
    </row>
    <row r="19" spans="1:12" s="1" customFormat="1" ht="16.899999999999999" customHeight="1" x14ac:dyDescent="0.2">
      <c r="A19" s="7">
        <v>8</v>
      </c>
      <c r="B19" s="7">
        <f t="shared" si="10"/>
        <v>8</v>
      </c>
      <c r="C19" s="8" t="s">
        <v>161</v>
      </c>
      <c r="D19" s="22">
        <f t="shared" si="6"/>
        <v>2</v>
      </c>
      <c r="E19" s="22">
        <v>0</v>
      </c>
      <c r="F19" s="22">
        <v>0</v>
      </c>
      <c r="G19" s="22">
        <v>2</v>
      </c>
      <c r="H19" s="22">
        <f t="shared" si="7"/>
        <v>2</v>
      </c>
      <c r="I19" s="22">
        <v>0</v>
      </c>
      <c r="J19" s="22">
        <f t="shared" si="8"/>
        <v>0</v>
      </c>
      <c r="K19" s="22">
        <f t="shared" si="9"/>
        <v>2</v>
      </c>
      <c r="L19" s="9" t="s">
        <v>98</v>
      </c>
    </row>
    <row r="20" spans="1:12" s="1" customFormat="1" ht="16.899999999999999" customHeight="1" x14ac:dyDescent="0.2">
      <c r="A20" s="7">
        <v>9</v>
      </c>
      <c r="B20" s="7">
        <f t="shared" si="10"/>
        <v>9</v>
      </c>
      <c r="C20" s="8" t="s">
        <v>162</v>
      </c>
      <c r="D20" s="22">
        <f t="shared" si="6"/>
        <v>2.4500000000000002</v>
      </c>
      <c r="E20" s="22">
        <v>0</v>
      </c>
      <c r="F20" s="22">
        <v>0</v>
      </c>
      <c r="G20" s="22">
        <v>2.4500000000000002</v>
      </c>
      <c r="H20" s="22">
        <f t="shared" si="7"/>
        <v>2.4500000000000002</v>
      </c>
      <c r="I20" s="22">
        <v>0</v>
      </c>
      <c r="J20" s="22">
        <f t="shared" si="8"/>
        <v>0</v>
      </c>
      <c r="K20" s="22">
        <f t="shared" si="9"/>
        <v>2.4500000000000002</v>
      </c>
      <c r="L20" s="9" t="s">
        <v>98</v>
      </c>
    </row>
    <row r="21" spans="1:12" s="1" customFormat="1" ht="16.899999999999999" customHeight="1" x14ac:dyDescent="0.2">
      <c r="A21" s="7">
        <v>10</v>
      </c>
      <c r="B21" s="7">
        <f t="shared" si="10"/>
        <v>10</v>
      </c>
      <c r="C21" s="8" t="s">
        <v>163</v>
      </c>
      <c r="D21" s="22">
        <f t="shared" si="6"/>
        <v>2</v>
      </c>
      <c r="E21" s="22">
        <v>0</v>
      </c>
      <c r="F21" s="22">
        <v>0</v>
      </c>
      <c r="G21" s="22">
        <v>2</v>
      </c>
      <c r="H21" s="22">
        <f t="shared" si="7"/>
        <v>2</v>
      </c>
      <c r="I21" s="22">
        <v>0</v>
      </c>
      <c r="J21" s="22">
        <f t="shared" si="8"/>
        <v>0</v>
      </c>
      <c r="K21" s="22">
        <f t="shared" si="9"/>
        <v>2</v>
      </c>
      <c r="L21" s="9" t="s">
        <v>98</v>
      </c>
    </row>
    <row r="22" spans="1:12" s="1" customFormat="1" ht="16.899999999999999" customHeight="1" x14ac:dyDescent="0.2">
      <c r="A22" s="7"/>
      <c r="B22" s="10" t="s">
        <v>315</v>
      </c>
      <c r="C22" s="4" t="s">
        <v>15</v>
      </c>
      <c r="D22" s="49">
        <f t="shared" ref="D22:K22" si="11">SUM(D23:D33)</f>
        <v>1482.027</v>
      </c>
      <c r="E22" s="49">
        <f t="shared" si="11"/>
        <v>693</v>
      </c>
      <c r="F22" s="49">
        <f t="shared" si="11"/>
        <v>452.29140000000001</v>
      </c>
      <c r="G22" s="49">
        <f t="shared" si="11"/>
        <v>336.73559999999998</v>
      </c>
      <c r="H22" s="49">
        <f t="shared" si="7"/>
        <v>1286.527</v>
      </c>
      <c r="I22" s="49">
        <f t="shared" si="11"/>
        <v>693</v>
      </c>
      <c r="J22" s="49">
        <f t="shared" si="11"/>
        <v>256.79140000000001</v>
      </c>
      <c r="K22" s="49">
        <f t="shared" si="11"/>
        <v>336.73559999999998</v>
      </c>
      <c r="L22" s="5"/>
    </row>
    <row r="23" spans="1:12" s="1" customFormat="1" ht="30" customHeight="1" x14ac:dyDescent="0.2">
      <c r="A23" s="7">
        <f>A21+1</f>
        <v>11</v>
      </c>
      <c r="B23" s="7">
        <f>B21+1</f>
        <v>11</v>
      </c>
      <c r="C23" s="8" t="s">
        <v>125</v>
      </c>
      <c r="D23" s="22">
        <f t="shared" ref="D23:D33" si="12">E23+F23+G23</f>
        <v>1.1657</v>
      </c>
      <c r="E23" s="22">
        <v>0</v>
      </c>
      <c r="F23" s="22">
        <v>1.1657</v>
      </c>
      <c r="G23" s="22">
        <v>0</v>
      </c>
      <c r="H23" s="22">
        <f t="shared" si="7"/>
        <v>1.1657</v>
      </c>
      <c r="I23" s="22">
        <v>0</v>
      </c>
      <c r="J23" s="22">
        <f t="shared" ref="J23:K27" si="13">F23</f>
        <v>1.1657</v>
      </c>
      <c r="K23" s="22">
        <f t="shared" si="13"/>
        <v>0</v>
      </c>
      <c r="L23" s="9" t="s">
        <v>98</v>
      </c>
    </row>
    <row r="24" spans="1:12" s="1" customFormat="1" ht="30" customHeight="1" x14ac:dyDescent="0.2">
      <c r="A24" s="7">
        <f t="shared" ref="A24:B33" si="14">A23+1</f>
        <v>12</v>
      </c>
      <c r="B24" s="7">
        <f t="shared" si="14"/>
        <v>12</v>
      </c>
      <c r="C24" s="8" t="s">
        <v>126</v>
      </c>
      <c r="D24" s="22">
        <f t="shared" si="12"/>
        <v>1.2</v>
      </c>
      <c r="E24" s="22">
        <v>0</v>
      </c>
      <c r="F24" s="22">
        <v>1.2</v>
      </c>
      <c r="G24" s="22">
        <v>0</v>
      </c>
      <c r="H24" s="22">
        <f t="shared" si="7"/>
        <v>1.2</v>
      </c>
      <c r="I24" s="22">
        <v>0</v>
      </c>
      <c r="J24" s="22">
        <f t="shared" si="13"/>
        <v>1.2</v>
      </c>
      <c r="K24" s="22">
        <f t="shared" si="13"/>
        <v>0</v>
      </c>
      <c r="L24" s="9" t="s">
        <v>98</v>
      </c>
    </row>
    <row r="25" spans="1:12" s="1" customFormat="1" ht="16.899999999999999" customHeight="1" x14ac:dyDescent="0.2">
      <c r="A25" s="7">
        <f t="shared" ref="A25" si="15">A24+1</f>
        <v>13</v>
      </c>
      <c r="B25" s="7">
        <f t="shared" si="14"/>
        <v>13</v>
      </c>
      <c r="C25" s="8" t="s">
        <v>128</v>
      </c>
      <c r="D25" s="22">
        <f t="shared" si="12"/>
        <v>4.1260000000000003</v>
      </c>
      <c r="E25" s="22">
        <v>0</v>
      </c>
      <c r="F25" s="22">
        <v>4.1260000000000003</v>
      </c>
      <c r="G25" s="22">
        <v>0</v>
      </c>
      <c r="H25" s="22">
        <f t="shared" si="7"/>
        <v>4.1260000000000003</v>
      </c>
      <c r="I25" s="22">
        <v>0</v>
      </c>
      <c r="J25" s="22">
        <f t="shared" si="13"/>
        <v>4.1260000000000003</v>
      </c>
      <c r="K25" s="22">
        <f t="shared" si="13"/>
        <v>0</v>
      </c>
      <c r="L25" s="9" t="s">
        <v>60</v>
      </c>
    </row>
    <row r="26" spans="1:12" s="1" customFormat="1" ht="16.899999999999999" customHeight="1" x14ac:dyDescent="0.2">
      <c r="A26" s="7">
        <f t="shared" ref="A26" si="16">A25+1</f>
        <v>14</v>
      </c>
      <c r="B26" s="7">
        <f t="shared" si="14"/>
        <v>14</v>
      </c>
      <c r="C26" s="8" t="s">
        <v>131</v>
      </c>
      <c r="D26" s="22">
        <f t="shared" si="12"/>
        <v>0.39979999999999999</v>
      </c>
      <c r="E26" s="22">
        <v>0</v>
      </c>
      <c r="F26" s="22">
        <v>0.39979999999999999</v>
      </c>
      <c r="G26" s="22">
        <v>0</v>
      </c>
      <c r="H26" s="22">
        <f t="shared" si="7"/>
        <v>0.39979999999999999</v>
      </c>
      <c r="I26" s="22">
        <v>0</v>
      </c>
      <c r="J26" s="22">
        <f t="shared" si="13"/>
        <v>0.39979999999999999</v>
      </c>
      <c r="K26" s="22">
        <f t="shared" si="13"/>
        <v>0</v>
      </c>
      <c r="L26" s="9" t="s">
        <v>98</v>
      </c>
    </row>
    <row r="27" spans="1:12" s="1" customFormat="1" ht="16.899999999999999" customHeight="1" x14ac:dyDescent="0.2">
      <c r="A27" s="7">
        <f t="shared" ref="A27" si="17">A26+1</f>
        <v>15</v>
      </c>
      <c r="B27" s="7">
        <f t="shared" si="14"/>
        <v>15</v>
      </c>
      <c r="C27" s="8" t="s">
        <v>132</v>
      </c>
      <c r="D27" s="22">
        <f t="shared" si="12"/>
        <v>0.39989999999999998</v>
      </c>
      <c r="E27" s="22">
        <v>0</v>
      </c>
      <c r="F27" s="22">
        <v>0.39989999999999998</v>
      </c>
      <c r="G27" s="22">
        <v>0</v>
      </c>
      <c r="H27" s="22">
        <f t="shared" si="7"/>
        <v>0.39989999999999998</v>
      </c>
      <c r="I27" s="22">
        <v>0</v>
      </c>
      <c r="J27" s="22">
        <f t="shared" si="13"/>
        <v>0.39989999999999998</v>
      </c>
      <c r="K27" s="22">
        <f t="shared" si="13"/>
        <v>0</v>
      </c>
      <c r="L27" s="9" t="s">
        <v>98</v>
      </c>
    </row>
    <row r="28" spans="1:12" s="1" customFormat="1" ht="30" customHeight="1" x14ac:dyDescent="0.2">
      <c r="A28" s="7">
        <f t="shared" ref="A28" si="18">A27+1</f>
        <v>16</v>
      </c>
      <c r="B28" s="7">
        <f t="shared" si="14"/>
        <v>16</v>
      </c>
      <c r="C28" s="8" t="s">
        <v>106</v>
      </c>
      <c r="D28" s="22">
        <f t="shared" si="12"/>
        <v>167</v>
      </c>
      <c r="E28" s="22">
        <v>0</v>
      </c>
      <c r="F28" s="22">
        <v>167</v>
      </c>
      <c r="G28" s="22">
        <v>0</v>
      </c>
      <c r="H28" s="22">
        <f t="shared" si="7"/>
        <v>25.5</v>
      </c>
      <c r="I28" s="22">
        <v>0</v>
      </c>
      <c r="J28" s="22">
        <v>25.5</v>
      </c>
      <c r="K28" s="22">
        <f t="shared" ref="K28:K59" si="19">G28</f>
        <v>0</v>
      </c>
      <c r="L28" s="9" t="s">
        <v>60</v>
      </c>
    </row>
    <row r="29" spans="1:12" s="1" customFormat="1" ht="16.899999999999999" customHeight="1" x14ac:dyDescent="0.2">
      <c r="A29" s="7">
        <f t="shared" ref="A29" si="20">A28+1</f>
        <v>17</v>
      </c>
      <c r="B29" s="7">
        <f t="shared" si="14"/>
        <v>17</v>
      </c>
      <c r="C29" s="8" t="s">
        <v>107</v>
      </c>
      <c r="D29" s="22">
        <v>154</v>
      </c>
      <c r="E29" s="22">
        <v>0</v>
      </c>
      <c r="F29" s="22">
        <v>154</v>
      </c>
      <c r="G29" s="22">
        <v>0</v>
      </c>
      <c r="H29" s="22">
        <f t="shared" si="7"/>
        <v>100</v>
      </c>
      <c r="I29" s="22">
        <v>0</v>
      </c>
      <c r="J29" s="22">
        <v>100</v>
      </c>
      <c r="K29" s="22">
        <f t="shared" si="19"/>
        <v>0</v>
      </c>
      <c r="L29" s="9" t="s">
        <v>60</v>
      </c>
    </row>
    <row r="30" spans="1:12" s="1" customFormat="1" ht="30" customHeight="1" x14ac:dyDescent="0.2">
      <c r="A30" s="7">
        <f t="shared" ref="A30" si="21">A29+1</f>
        <v>18</v>
      </c>
      <c r="B30" s="7">
        <f t="shared" si="14"/>
        <v>18</v>
      </c>
      <c r="C30" s="8" t="s">
        <v>140</v>
      </c>
      <c r="D30" s="22">
        <f t="shared" si="12"/>
        <v>1.1355999999999999</v>
      </c>
      <c r="E30" s="22">
        <v>0</v>
      </c>
      <c r="F30" s="22">
        <v>0</v>
      </c>
      <c r="G30" s="22">
        <v>1.1355999999999999</v>
      </c>
      <c r="H30" s="22">
        <f t="shared" si="7"/>
        <v>1.1355999999999999</v>
      </c>
      <c r="I30" s="22">
        <v>0</v>
      </c>
      <c r="J30" s="22">
        <f t="shared" ref="J30:J61" si="22">F30</f>
        <v>0</v>
      </c>
      <c r="K30" s="22">
        <f t="shared" si="19"/>
        <v>1.1355999999999999</v>
      </c>
      <c r="L30" s="9" t="s">
        <v>60</v>
      </c>
    </row>
    <row r="31" spans="1:12" s="1" customFormat="1" ht="43.9" customHeight="1" x14ac:dyDescent="0.2">
      <c r="A31" s="7">
        <f t="shared" ref="A31" si="23">A30+1</f>
        <v>19</v>
      </c>
      <c r="B31" s="7">
        <f t="shared" si="14"/>
        <v>19</v>
      </c>
      <c r="C31" s="8" t="s">
        <v>157</v>
      </c>
      <c r="D31" s="22">
        <f t="shared" si="12"/>
        <v>240</v>
      </c>
      <c r="E31" s="22">
        <v>0</v>
      </c>
      <c r="F31" s="22">
        <v>0</v>
      </c>
      <c r="G31" s="22">
        <v>240</v>
      </c>
      <c r="H31" s="22">
        <f t="shared" si="7"/>
        <v>240</v>
      </c>
      <c r="I31" s="22">
        <v>0</v>
      </c>
      <c r="J31" s="22">
        <f t="shared" si="22"/>
        <v>0</v>
      </c>
      <c r="K31" s="22">
        <f t="shared" si="19"/>
        <v>240</v>
      </c>
      <c r="L31" s="9" t="s">
        <v>60</v>
      </c>
    </row>
    <row r="32" spans="1:12" s="1" customFormat="1" ht="30" customHeight="1" x14ac:dyDescent="0.2">
      <c r="A32" s="7">
        <f t="shared" ref="A32" si="24">A31+1</f>
        <v>20</v>
      </c>
      <c r="B32" s="7">
        <f t="shared" si="14"/>
        <v>20</v>
      </c>
      <c r="C32" s="8" t="s">
        <v>258</v>
      </c>
      <c r="D32" s="22">
        <f>E32+F32</f>
        <v>817</v>
      </c>
      <c r="E32" s="22">
        <v>693</v>
      </c>
      <c r="F32" s="22">
        <v>124</v>
      </c>
      <c r="G32" s="22"/>
      <c r="H32" s="22">
        <f t="shared" si="7"/>
        <v>817</v>
      </c>
      <c r="I32" s="22">
        <v>693</v>
      </c>
      <c r="J32" s="22">
        <f t="shared" si="22"/>
        <v>124</v>
      </c>
      <c r="K32" s="22">
        <f t="shared" si="19"/>
        <v>0</v>
      </c>
      <c r="L32" s="9" t="s">
        <v>60</v>
      </c>
    </row>
    <row r="33" spans="1:12" s="1" customFormat="1" ht="16.899999999999999" customHeight="1" x14ac:dyDescent="0.2">
      <c r="A33" s="7">
        <f t="shared" ref="A33" si="25">A32+1</f>
        <v>21</v>
      </c>
      <c r="B33" s="7">
        <f t="shared" si="14"/>
        <v>21</v>
      </c>
      <c r="C33" s="8" t="s">
        <v>139</v>
      </c>
      <c r="D33" s="22">
        <f t="shared" si="12"/>
        <v>95.6</v>
      </c>
      <c r="E33" s="22">
        <v>0</v>
      </c>
      <c r="F33" s="22">
        <v>0</v>
      </c>
      <c r="G33" s="22">
        <v>95.6</v>
      </c>
      <c r="H33" s="22">
        <f t="shared" si="7"/>
        <v>95.6</v>
      </c>
      <c r="I33" s="22">
        <v>0</v>
      </c>
      <c r="J33" s="22">
        <f t="shared" si="22"/>
        <v>0</v>
      </c>
      <c r="K33" s="22">
        <f t="shared" si="19"/>
        <v>95.6</v>
      </c>
      <c r="L33" s="9"/>
    </row>
    <row r="34" spans="1:12" s="1" customFormat="1" ht="16.899999999999999" customHeight="1" x14ac:dyDescent="0.2">
      <c r="A34" s="11"/>
      <c r="B34" s="6" t="s">
        <v>31</v>
      </c>
      <c r="C34" s="4" t="s">
        <v>62</v>
      </c>
      <c r="D34" s="49">
        <f>SUM(D35:D52)</f>
        <v>35.655200000000008</v>
      </c>
      <c r="E34" s="49">
        <f t="shared" ref="E34:G34" si="26">SUM(E35:E52)</f>
        <v>2.8708</v>
      </c>
      <c r="F34" s="49">
        <f t="shared" si="26"/>
        <v>28.959699999999998</v>
      </c>
      <c r="G34" s="49">
        <f t="shared" si="26"/>
        <v>3.8247</v>
      </c>
      <c r="H34" s="49">
        <f t="shared" si="7"/>
        <v>35.651399999999995</v>
      </c>
      <c r="I34" s="49">
        <v>2.867</v>
      </c>
      <c r="J34" s="22">
        <f t="shared" si="22"/>
        <v>28.959699999999998</v>
      </c>
      <c r="K34" s="22">
        <f t="shared" si="19"/>
        <v>3.8247</v>
      </c>
      <c r="L34" s="5"/>
    </row>
    <row r="35" spans="1:12" s="1" customFormat="1" ht="16.899999999999999" customHeight="1" x14ac:dyDescent="0.25">
      <c r="A35" s="7">
        <f>A33+1</f>
        <v>22</v>
      </c>
      <c r="B35" s="7">
        <f>B33+1</f>
        <v>22</v>
      </c>
      <c r="C35" s="12" t="s">
        <v>117</v>
      </c>
      <c r="D35" s="22">
        <f>E35+F35+G35</f>
        <v>0.29780000000000001</v>
      </c>
      <c r="E35" s="22">
        <v>0.29780000000000001</v>
      </c>
      <c r="F35" s="22">
        <v>0</v>
      </c>
      <c r="G35" s="22">
        <v>0</v>
      </c>
      <c r="H35" s="50">
        <f t="shared" si="7"/>
        <v>0.29699999999999999</v>
      </c>
      <c r="I35" s="50">
        <v>0.29699999999999999</v>
      </c>
      <c r="J35" s="22">
        <f t="shared" si="22"/>
        <v>0</v>
      </c>
      <c r="K35" s="22">
        <f t="shared" si="19"/>
        <v>0</v>
      </c>
      <c r="L35" s="9" t="s">
        <v>98</v>
      </c>
    </row>
    <row r="36" spans="1:12" s="1" customFormat="1" ht="16.899999999999999" customHeight="1" x14ac:dyDescent="0.25">
      <c r="A36" s="7">
        <f>A35+1</f>
        <v>23</v>
      </c>
      <c r="B36" s="7">
        <f>B35+1</f>
        <v>23</v>
      </c>
      <c r="C36" s="12" t="s">
        <v>118</v>
      </c>
      <c r="D36" s="22">
        <f t="shared" ref="D36:D64" si="27">E36+F36+G36</f>
        <v>0.29760000000000003</v>
      </c>
      <c r="E36" s="22">
        <v>0.29760000000000003</v>
      </c>
      <c r="F36" s="22">
        <v>0</v>
      </c>
      <c r="G36" s="22">
        <v>0</v>
      </c>
      <c r="H36" s="50">
        <f t="shared" si="7"/>
        <v>0.29699999999999999</v>
      </c>
      <c r="I36" s="50">
        <v>0.29699999999999999</v>
      </c>
      <c r="J36" s="22">
        <f t="shared" si="22"/>
        <v>0</v>
      </c>
      <c r="K36" s="22">
        <f t="shared" si="19"/>
        <v>0</v>
      </c>
      <c r="L36" s="9" t="s">
        <v>98</v>
      </c>
    </row>
    <row r="37" spans="1:12" s="1" customFormat="1" ht="16.899999999999999" customHeight="1" x14ac:dyDescent="0.25">
      <c r="A37" s="7">
        <f t="shared" ref="A37:A52" si="28">A36+1</f>
        <v>24</v>
      </c>
      <c r="B37" s="7">
        <f t="shared" ref="B37:B52" si="29">B36+1</f>
        <v>24</v>
      </c>
      <c r="C37" s="12" t="s">
        <v>119</v>
      </c>
      <c r="D37" s="22">
        <f t="shared" si="27"/>
        <v>0.3992</v>
      </c>
      <c r="E37" s="22">
        <v>0.3992</v>
      </c>
      <c r="F37" s="22">
        <v>0</v>
      </c>
      <c r="G37" s="22">
        <v>0</v>
      </c>
      <c r="H37" s="50">
        <f t="shared" si="7"/>
        <v>0.39900000000000002</v>
      </c>
      <c r="I37" s="50">
        <v>0.39900000000000002</v>
      </c>
      <c r="J37" s="22">
        <f t="shared" si="22"/>
        <v>0</v>
      </c>
      <c r="K37" s="22">
        <f t="shared" si="19"/>
        <v>0</v>
      </c>
      <c r="L37" s="9" t="s">
        <v>98</v>
      </c>
    </row>
    <row r="38" spans="1:12" s="1" customFormat="1" ht="16.899999999999999" customHeight="1" x14ac:dyDescent="0.25">
      <c r="A38" s="7">
        <f t="shared" si="28"/>
        <v>25</v>
      </c>
      <c r="B38" s="7">
        <f t="shared" si="29"/>
        <v>25</v>
      </c>
      <c r="C38" s="12" t="s">
        <v>120</v>
      </c>
      <c r="D38" s="22">
        <f t="shared" si="27"/>
        <v>0.44439999999999996</v>
      </c>
      <c r="E38" s="22">
        <v>0.44439999999999996</v>
      </c>
      <c r="F38" s="22">
        <v>0</v>
      </c>
      <c r="G38" s="22">
        <v>0</v>
      </c>
      <c r="H38" s="50">
        <f t="shared" si="7"/>
        <v>0.44400000000000001</v>
      </c>
      <c r="I38" s="50">
        <v>0.44400000000000001</v>
      </c>
      <c r="J38" s="22">
        <f t="shared" si="22"/>
        <v>0</v>
      </c>
      <c r="K38" s="22">
        <f t="shared" si="19"/>
        <v>0</v>
      </c>
      <c r="L38" s="9" t="s">
        <v>98</v>
      </c>
    </row>
    <row r="39" spans="1:12" s="1" customFormat="1" ht="16.899999999999999" customHeight="1" x14ac:dyDescent="0.25">
      <c r="A39" s="7">
        <f t="shared" si="28"/>
        <v>26</v>
      </c>
      <c r="B39" s="7">
        <f t="shared" si="29"/>
        <v>26</v>
      </c>
      <c r="C39" s="12" t="s">
        <v>121</v>
      </c>
      <c r="D39" s="22">
        <f t="shared" si="27"/>
        <v>0.33650000000000002</v>
      </c>
      <c r="E39" s="22">
        <v>0.33650000000000002</v>
      </c>
      <c r="F39" s="22">
        <v>0</v>
      </c>
      <c r="G39" s="22">
        <v>0</v>
      </c>
      <c r="H39" s="50">
        <f t="shared" si="7"/>
        <v>0.33600000000000002</v>
      </c>
      <c r="I39" s="50">
        <v>0.33600000000000002</v>
      </c>
      <c r="J39" s="22">
        <f t="shared" si="22"/>
        <v>0</v>
      </c>
      <c r="K39" s="22">
        <f t="shared" si="19"/>
        <v>0</v>
      </c>
      <c r="L39" s="9" t="s">
        <v>98</v>
      </c>
    </row>
    <row r="40" spans="1:12" s="1" customFormat="1" ht="16.899999999999999" customHeight="1" x14ac:dyDescent="0.25">
      <c r="A40" s="7">
        <f t="shared" si="28"/>
        <v>27</v>
      </c>
      <c r="B40" s="7">
        <f t="shared" si="29"/>
        <v>27</v>
      </c>
      <c r="C40" s="12" t="s">
        <v>122</v>
      </c>
      <c r="D40" s="22">
        <f t="shared" si="27"/>
        <v>0.35969999999999996</v>
      </c>
      <c r="E40" s="22">
        <v>0.35969999999999996</v>
      </c>
      <c r="F40" s="22">
        <v>0</v>
      </c>
      <c r="G40" s="22">
        <v>0</v>
      </c>
      <c r="H40" s="50">
        <f t="shared" si="7"/>
        <v>0.35899999999999999</v>
      </c>
      <c r="I40" s="50">
        <v>0.35899999999999999</v>
      </c>
      <c r="J40" s="22">
        <f t="shared" si="22"/>
        <v>0</v>
      </c>
      <c r="K40" s="22">
        <f t="shared" si="19"/>
        <v>0</v>
      </c>
      <c r="L40" s="9" t="s">
        <v>98</v>
      </c>
    </row>
    <row r="41" spans="1:12" s="1" customFormat="1" ht="16.899999999999999" customHeight="1" x14ac:dyDescent="0.25">
      <c r="A41" s="7">
        <f t="shared" si="28"/>
        <v>28</v>
      </c>
      <c r="B41" s="7">
        <f t="shared" si="29"/>
        <v>28</v>
      </c>
      <c r="C41" s="12" t="s">
        <v>123</v>
      </c>
      <c r="D41" s="22">
        <f t="shared" si="27"/>
        <v>0.34839999999999999</v>
      </c>
      <c r="E41" s="22">
        <v>0.34839999999999999</v>
      </c>
      <c r="F41" s="22">
        <v>0</v>
      </c>
      <c r="G41" s="22">
        <v>0</v>
      </c>
      <c r="H41" s="50">
        <f t="shared" si="7"/>
        <v>0.34799999999999998</v>
      </c>
      <c r="I41" s="50">
        <v>0.34799999999999998</v>
      </c>
      <c r="J41" s="22">
        <f t="shared" si="22"/>
        <v>0</v>
      </c>
      <c r="K41" s="22">
        <f t="shared" si="19"/>
        <v>0</v>
      </c>
      <c r="L41" s="9" t="s">
        <v>98</v>
      </c>
    </row>
    <row r="42" spans="1:12" s="1" customFormat="1" ht="16.899999999999999" customHeight="1" x14ac:dyDescent="0.25">
      <c r="A42" s="7">
        <f t="shared" si="28"/>
        <v>29</v>
      </c>
      <c r="B42" s="7">
        <f t="shared" si="29"/>
        <v>29</v>
      </c>
      <c r="C42" s="12" t="s">
        <v>124</v>
      </c>
      <c r="D42" s="22">
        <f t="shared" si="27"/>
        <v>0.38719999999999999</v>
      </c>
      <c r="E42" s="22">
        <v>0.38719999999999999</v>
      </c>
      <c r="F42" s="22">
        <v>0</v>
      </c>
      <c r="G42" s="22">
        <v>0</v>
      </c>
      <c r="H42" s="50">
        <f t="shared" si="7"/>
        <v>0.38700000000000001</v>
      </c>
      <c r="I42" s="50">
        <v>0.38700000000000001</v>
      </c>
      <c r="J42" s="22">
        <f t="shared" si="22"/>
        <v>0</v>
      </c>
      <c r="K42" s="22">
        <f t="shared" si="19"/>
        <v>0</v>
      </c>
      <c r="L42" s="9" t="s">
        <v>98</v>
      </c>
    </row>
    <row r="43" spans="1:12" s="1" customFormat="1" ht="16.899999999999999" customHeight="1" x14ac:dyDescent="0.2">
      <c r="A43" s="7">
        <f t="shared" si="28"/>
        <v>30</v>
      </c>
      <c r="B43" s="7">
        <f t="shared" si="29"/>
        <v>30</v>
      </c>
      <c r="C43" s="12" t="s">
        <v>127</v>
      </c>
      <c r="D43" s="22">
        <f t="shared" si="27"/>
        <v>1.6597</v>
      </c>
      <c r="E43" s="22">
        <v>0</v>
      </c>
      <c r="F43" s="22">
        <v>1.6597</v>
      </c>
      <c r="G43" s="22">
        <v>0</v>
      </c>
      <c r="H43" s="22">
        <f t="shared" si="7"/>
        <v>1.6597</v>
      </c>
      <c r="I43" s="22">
        <v>0</v>
      </c>
      <c r="J43" s="22">
        <f t="shared" si="22"/>
        <v>1.6597</v>
      </c>
      <c r="K43" s="22">
        <f t="shared" si="19"/>
        <v>0</v>
      </c>
      <c r="L43" s="9" t="s">
        <v>59</v>
      </c>
    </row>
    <row r="44" spans="1:12" s="1" customFormat="1" ht="16.899999999999999" customHeight="1" x14ac:dyDescent="0.2">
      <c r="A44" s="7">
        <f t="shared" si="28"/>
        <v>31</v>
      </c>
      <c r="B44" s="7">
        <f t="shared" si="29"/>
        <v>31</v>
      </c>
      <c r="C44" s="12" t="s">
        <v>129</v>
      </c>
      <c r="D44" s="22">
        <f t="shared" si="27"/>
        <v>6</v>
      </c>
      <c r="E44" s="22">
        <v>0</v>
      </c>
      <c r="F44" s="22">
        <v>6</v>
      </c>
      <c r="G44" s="22">
        <v>0</v>
      </c>
      <c r="H44" s="22">
        <f t="shared" si="7"/>
        <v>6</v>
      </c>
      <c r="I44" s="22">
        <v>0</v>
      </c>
      <c r="J44" s="22">
        <f t="shared" si="22"/>
        <v>6</v>
      </c>
      <c r="K44" s="22">
        <f t="shared" si="19"/>
        <v>0</v>
      </c>
      <c r="L44" s="9" t="s">
        <v>60</v>
      </c>
    </row>
    <row r="45" spans="1:12" s="1" customFormat="1" ht="16.899999999999999" customHeight="1" x14ac:dyDescent="0.2">
      <c r="A45" s="7">
        <f t="shared" si="28"/>
        <v>32</v>
      </c>
      <c r="B45" s="7">
        <f t="shared" si="29"/>
        <v>32</v>
      </c>
      <c r="C45" s="12" t="s">
        <v>130</v>
      </c>
      <c r="D45" s="22">
        <f t="shared" si="27"/>
        <v>0.8</v>
      </c>
      <c r="E45" s="22">
        <v>0</v>
      </c>
      <c r="F45" s="22">
        <v>0.8</v>
      </c>
      <c r="G45" s="22">
        <v>0</v>
      </c>
      <c r="H45" s="22">
        <f t="shared" si="7"/>
        <v>0.8</v>
      </c>
      <c r="I45" s="22">
        <v>0</v>
      </c>
      <c r="J45" s="22">
        <f t="shared" si="22"/>
        <v>0.8</v>
      </c>
      <c r="K45" s="22">
        <f t="shared" si="19"/>
        <v>0</v>
      </c>
      <c r="L45" s="9" t="s">
        <v>60</v>
      </c>
    </row>
    <row r="46" spans="1:12" s="1" customFormat="1" ht="16.899999999999999" customHeight="1" x14ac:dyDescent="0.2">
      <c r="A46" s="7">
        <f t="shared" si="28"/>
        <v>33</v>
      </c>
      <c r="B46" s="7">
        <f t="shared" si="29"/>
        <v>33</v>
      </c>
      <c r="C46" s="12" t="s">
        <v>133</v>
      </c>
      <c r="D46" s="22">
        <f t="shared" si="27"/>
        <v>7</v>
      </c>
      <c r="E46" s="22">
        <v>0</v>
      </c>
      <c r="F46" s="22">
        <v>7</v>
      </c>
      <c r="G46" s="22">
        <v>0</v>
      </c>
      <c r="H46" s="22">
        <f t="shared" si="7"/>
        <v>7</v>
      </c>
      <c r="I46" s="22">
        <v>0</v>
      </c>
      <c r="J46" s="22">
        <f t="shared" si="22"/>
        <v>7</v>
      </c>
      <c r="K46" s="22">
        <f t="shared" si="19"/>
        <v>0</v>
      </c>
      <c r="L46" s="9" t="s">
        <v>60</v>
      </c>
    </row>
    <row r="47" spans="1:12" s="1" customFormat="1" ht="16.899999999999999" customHeight="1" x14ac:dyDescent="0.2">
      <c r="A47" s="7">
        <f t="shared" si="28"/>
        <v>34</v>
      </c>
      <c r="B47" s="7">
        <f t="shared" si="29"/>
        <v>34</v>
      </c>
      <c r="C47" s="12" t="s">
        <v>134</v>
      </c>
      <c r="D47" s="22">
        <f t="shared" si="27"/>
        <v>7.5</v>
      </c>
      <c r="E47" s="22">
        <v>0</v>
      </c>
      <c r="F47" s="22">
        <v>7.5</v>
      </c>
      <c r="G47" s="22">
        <v>0</v>
      </c>
      <c r="H47" s="22">
        <f t="shared" si="7"/>
        <v>7.5</v>
      </c>
      <c r="I47" s="22">
        <v>0</v>
      </c>
      <c r="J47" s="22">
        <f t="shared" si="22"/>
        <v>7.5</v>
      </c>
      <c r="K47" s="22">
        <f t="shared" si="19"/>
        <v>0</v>
      </c>
      <c r="L47" s="9" t="s">
        <v>60</v>
      </c>
    </row>
    <row r="48" spans="1:12" s="1" customFormat="1" ht="16.899999999999999" customHeight="1" x14ac:dyDescent="0.2">
      <c r="A48" s="7">
        <f t="shared" si="28"/>
        <v>35</v>
      </c>
      <c r="B48" s="7">
        <f t="shared" si="29"/>
        <v>35</v>
      </c>
      <c r="C48" s="12" t="s">
        <v>135</v>
      </c>
      <c r="D48" s="22">
        <f t="shared" si="27"/>
        <v>6</v>
      </c>
      <c r="E48" s="22">
        <v>0</v>
      </c>
      <c r="F48" s="22">
        <v>6</v>
      </c>
      <c r="G48" s="22">
        <v>0</v>
      </c>
      <c r="H48" s="22">
        <f t="shared" si="7"/>
        <v>6</v>
      </c>
      <c r="I48" s="22">
        <v>0</v>
      </c>
      <c r="J48" s="22">
        <f t="shared" si="22"/>
        <v>6</v>
      </c>
      <c r="K48" s="22">
        <f t="shared" si="19"/>
        <v>0</v>
      </c>
      <c r="L48" s="9" t="s">
        <v>60</v>
      </c>
    </row>
    <row r="49" spans="1:12" s="1" customFormat="1" ht="16.899999999999999" customHeight="1" x14ac:dyDescent="0.2">
      <c r="A49" s="7">
        <f t="shared" si="28"/>
        <v>36</v>
      </c>
      <c r="B49" s="7">
        <f t="shared" si="29"/>
        <v>36</v>
      </c>
      <c r="C49" s="12" t="s">
        <v>151</v>
      </c>
      <c r="D49" s="22">
        <f>E49+F49+G49</f>
        <v>1.0992999999999999</v>
      </c>
      <c r="E49" s="22">
        <v>0</v>
      </c>
      <c r="F49" s="22">
        <v>0</v>
      </c>
      <c r="G49" s="22">
        <v>1.0992999999999999</v>
      </c>
      <c r="H49" s="22">
        <f t="shared" si="7"/>
        <v>1.0992999999999999</v>
      </c>
      <c r="I49" s="22">
        <v>0</v>
      </c>
      <c r="J49" s="22">
        <f t="shared" si="22"/>
        <v>0</v>
      </c>
      <c r="K49" s="22">
        <f t="shared" si="19"/>
        <v>1.0992999999999999</v>
      </c>
      <c r="L49" s="9" t="s">
        <v>98</v>
      </c>
    </row>
    <row r="50" spans="1:12" s="1" customFormat="1" ht="16.899999999999999" customHeight="1" x14ac:dyDescent="0.2">
      <c r="A50" s="7">
        <f t="shared" si="28"/>
        <v>37</v>
      </c>
      <c r="B50" s="7">
        <f t="shared" si="29"/>
        <v>37</v>
      </c>
      <c r="C50" s="12" t="s">
        <v>152</v>
      </c>
      <c r="D50" s="22">
        <f>E50+F50+G50</f>
        <v>0.89989999999999992</v>
      </c>
      <c r="E50" s="22">
        <v>0</v>
      </c>
      <c r="F50" s="22">
        <v>0</v>
      </c>
      <c r="G50" s="22">
        <v>0.89989999999999992</v>
      </c>
      <c r="H50" s="22">
        <f t="shared" si="7"/>
        <v>0.89989999999999992</v>
      </c>
      <c r="I50" s="22">
        <v>0</v>
      </c>
      <c r="J50" s="22">
        <f t="shared" si="22"/>
        <v>0</v>
      </c>
      <c r="K50" s="22">
        <f t="shared" si="19"/>
        <v>0.89989999999999992</v>
      </c>
      <c r="L50" s="9" t="s">
        <v>98</v>
      </c>
    </row>
    <row r="51" spans="1:12" s="1" customFormat="1" ht="16.899999999999999" customHeight="1" x14ac:dyDescent="0.2">
      <c r="A51" s="7">
        <f t="shared" si="28"/>
        <v>38</v>
      </c>
      <c r="B51" s="7">
        <f t="shared" si="29"/>
        <v>38</v>
      </c>
      <c r="C51" s="12" t="s">
        <v>153</v>
      </c>
      <c r="D51" s="22">
        <f>E51+F51+G51</f>
        <v>0.72609999999999997</v>
      </c>
      <c r="E51" s="22">
        <v>0</v>
      </c>
      <c r="F51" s="22">
        <v>0</v>
      </c>
      <c r="G51" s="22">
        <v>0.72609999999999997</v>
      </c>
      <c r="H51" s="22">
        <f t="shared" si="7"/>
        <v>0.72609999999999997</v>
      </c>
      <c r="I51" s="22">
        <v>0</v>
      </c>
      <c r="J51" s="22">
        <f t="shared" si="22"/>
        <v>0</v>
      </c>
      <c r="K51" s="22">
        <f t="shared" si="19"/>
        <v>0.72609999999999997</v>
      </c>
      <c r="L51" s="9" t="s">
        <v>98</v>
      </c>
    </row>
    <row r="52" spans="1:12" s="1" customFormat="1" ht="16.899999999999999" customHeight="1" x14ac:dyDescent="0.2">
      <c r="A52" s="7">
        <f t="shared" si="28"/>
        <v>39</v>
      </c>
      <c r="B52" s="7">
        <f t="shared" si="29"/>
        <v>39</v>
      </c>
      <c r="C52" s="12" t="s">
        <v>154</v>
      </c>
      <c r="D52" s="22">
        <f>E52+F52+G52</f>
        <v>1.0994000000000002</v>
      </c>
      <c r="E52" s="22">
        <v>0</v>
      </c>
      <c r="F52" s="22">
        <v>0</v>
      </c>
      <c r="G52" s="22">
        <v>1.0994000000000002</v>
      </c>
      <c r="H52" s="22">
        <f t="shared" si="7"/>
        <v>1.0994000000000002</v>
      </c>
      <c r="I52" s="22">
        <v>0</v>
      </c>
      <c r="J52" s="22">
        <f t="shared" si="22"/>
        <v>0</v>
      </c>
      <c r="K52" s="22">
        <f t="shared" si="19"/>
        <v>1.0994000000000002</v>
      </c>
      <c r="L52" s="9" t="s">
        <v>98</v>
      </c>
    </row>
    <row r="53" spans="1:12" s="1" customFormat="1" ht="16.899999999999999" customHeight="1" x14ac:dyDescent="0.2">
      <c r="A53" s="10"/>
      <c r="B53" s="10" t="s">
        <v>316</v>
      </c>
      <c r="C53" s="13" t="s">
        <v>346</v>
      </c>
      <c r="D53" s="49">
        <f t="shared" ref="D53:G53" si="30">SUM(D54:D64)</f>
        <v>9.4979999999999993</v>
      </c>
      <c r="E53" s="49">
        <f t="shared" si="30"/>
        <v>0</v>
      </c>
      <c r="F53" s="49">
        <f t="shared" si="30"/>
        <v>0</v>
      </c>
      <c r="G53" s="49">
        <f t="shared" si="30"/>
        <v>9.4979999999999993</v>
      </c>
      <c r="H53" s="49">
        <f t="shared" si="7"/>
        <v>9.4979999999999993</v>
      </c>
      <c r="I53" s="49">
        <v>0</v>
      </c>
      <c r="J53" s="22">
        <f t="shared" si="22"/>
        <v>0</v>
      </c>
      <c r="K53" s="22">
        <f t="shared" si="19"/>
        <v>9.4979999999999993</v>
      </c>
      <c r="L53" s="14"/>
    </row>
    <row r="54" spans="1:12" s="2" customFormat="1" ht="16.899999999999999" customHeight="1" x14ac:dyDescent="0.2">
      <c r="A54" s="15">
        <f>A52+1</f>
        <v>40</v>
      </c>
      <c r="B54" s="15">
        <f>B52+1</f>
        <v>40</v>
      </c>
      <c r="C54" s="16" t="s">
        <v>142</v>
      </c>
      <c r="D54" s="22">
        <f t="shared" si="27"/>
        <v>1.18</v>
      </c>
      <c r="E54" s="22">
        <v>0</v>
      </c>
      <c r="F54" s="22">
        <v>0</v>
      </c>
      <c r="G54" s="22">
        <v>1.18</v>
      </c>
      <c r="H54" s="22">
        <f t="shared" si="7"/>
        <v>1.18</v>
      </c>
      <c r="I54" s="22">
        <v>0</v>
      </c>
      <c r="J54" s="22">
        <f t="shared" si="22"/>
        <v>0</v>
      </c>
      <c r="K54" s="22">
        <f t="shared" si="19"/>
        <v>1.18</v>
      </c>
      <c r="L54" s="17" t="s">
        <v>98</v>
      </c>
    </row>
    <row r="55" spans="1:12" s="2" customFormat="1" ht="16.899999999999999" customHeight="1" x14ac:dyDescent="0.2">
      <c r="A55" s="15">
        <f>A54+1</f>
        <v>41</v>
      </c>
      <c r="B55" s="15">
        <f>B54+1</f>
        <v>41</v>
      </c>
      <c r="C55" s="16" t="s">
        <v>143</v>
      </c>
      <c r="D55" s="22">
        <f t="shared" si="27"/>
        <v>0.495</v>
      </c>
      <c r="E55" s="22">
        <v>0</v>
      </c>
      <c r="F55" s="22">
        <v>0</v>
      </c>
      <c r="G55" s="22">
        <v>0.495</v>
      </c>
      <c r="H55" s="22">
        <f t="shared" si="7"/>
        <v>0.495</v>
      </c>
      <c r="I55" s="22">
        <v>0</v>
      </c>
      <c r="J55" s="22">
        <f t="shared" si="22"/>
        <v>0</v>
      </c>
      <c r="K55" s="22">
        <f t="shared" si="19"/>
        <v>0.495</v>
      </c>
      <c r="L55" s="17" t="s">
        <v>310</v>
      </c>
    </row>
    <row r="56" spans="1:12" s="2" customFormat="1" ht="16.899999999999999" customHeight="1" x14ac:dyDescent="0.2">
      <c r="A56" s="15">
        <f t="shared" ref="A56:A63" si="31">A55+1</f>
        <v>42</v>
      </c>
      <c r="B56" s="15">
        <f t="shared" ref="B56:B63" si="32">B55+1</f>
        <v>42</v>
      </c>
      <c r="C56" s="16" t="s">
        <v>144</v>
      </c>
      <c r="D56" s="22">
        <f t="shared" si="27"/>
        <v>0.495</v>
      </c>
      <c r="E56" s="22">
        <v>0</v>
      </c>
      <c r="F56" s="22">
        <v>0</v>
      </c>
      <c r="G56" s="22">
        <v>0.495</v>
      </c>
      <c r="H56" s="22">
        <f t="shared" si="7"/>
        <v>0.495</v>
      </c>
      <c r="I56" s="22">
        <v>0</v>
      </c>
      <c r="J56" s="22">
        <f t="shared" si="22"/>
        <v>0</v>
      </c>
      <c r="K56" s="22">
        <f t="shared" si="19"/>
        <v>0.495</v>
      </c>
      <c r="L56" s="17" t="s">
        <v>310</v>
      </c>
    </row>
    <row r="57" spans="1:12" s="2" customFormat="1" ht="16.899999999999999" customHeight="1" x14ac:dyDescent="0.2">
      <c r="A57" s="15">
        <f t="shared" si="31"/>
        <v>43</v>
      </c>
      <c r="B57" s="15">
        <f t="shared" si="32"/>
        <v>43</v>
      </c>
      <c r="C57" s="16" t="s">
        <v>145</v>
      </c>
      <c r="D57" s="22">
        <f t="shared" si="27"/>
        <v>0.495</v>
      </c>
      <c r="E57" s="22">
        <v>0</v>
      </c>
      <c r="F57" s="22">
        <v>0</v>
      </c>
      <c r="G57" s="22">
        <v>0.495</v>
      </c>
      <c r="H57" s="22">
        <f t="shared" si="7"/>
        <v>0.495</v>
      </c>
      <c r="I57" s="22">
        <v>0</v>
      </c>
      <c r="J57" s="22">
        <f t="shared" si="22"/>
        <v>0</v>
      </c>
      <c r="K57" s="22">
        <f t="shared" si="19"/>
        <v>0.495</v>
      </c>
      <c r="L57" s="17" t="s">
        <v>310</v>
      </c>
    </row>
    <row r="58" spans="1:12" s="2" customFormat="1" ht="16.899999999999999" customHeight="1" x14ac:dyDescent="0.2">
      <c r="A58" s="15">
        <f t="shared" si="31"/>
        <v>44</v>
      </c>
      <c r="B58" s="15">
        <f t="shared" si="32"/>
        <v>44</v>
      </c>
      <c r="C58" s="16" t="s">
        <v>146</v>
      </c>
      <c r="D58" s="22">
        <f t="shared" si="27"/>
        <v>0.495</v>
      </c>
      <c r="E58" s="22">
        <v>0</v>
      </c>
      <c r="F58" s="22">
        <v>0</v>
      </c>
      <c r="G58" s="22">
        <v>0.495</v>
      </c>
      <c r="H58" s="22">
        <f t="shared" si="7"/>
        <v>0.495</v>
      </c>
      <c r="I58" s="22">
        <v>0</v>
      </c>
      <c r="J58" s="22">
        <f t="shared" si="22"/>
        <v>0</v>
      </c>
      <c r="K58" s="22">
        <f t="shared" si="19"/>
        <v>0.495</v>
      </c>
      <c r="L58" s="17" t="s">
        <v>310</v>
      </c>
    </row>
    <row r="59" spans="1:12" s="2" customFormat="1" ht="16.899999999999999" customHeight="1" x14ac:dyDescent="0.2">
      <c r="A59" s="15">
        <f t="shared" si="31"/>
        <v>45</v>
      </c>
      <c r="B59" s="15">
        <f t="shared" si="32"/>
        <v>45</v>
      </c>
      <c r="C59" s="16" t="s">
        <v>147</v>
      </c>
      <c r="D59" s="22">
        <f t="shared" si="27"/>
        <v>0.495</v>
      </c>
      <c r="E59" s="22">
        <v>0</v>
      </c>
      <c r="F59" s="22">
        <v>0</v>
      </c>
      <c r="G59" s="22">
        <v>0.495</v>
      </c>
      <c r="H59" s="22">
        <f t="shared" si="7"/>
        <v>0.495</v>
      </c>
      <c r="I59" s="22">
        <v>0</v>
      </c>
      <c r="J59" s="22">
        <f t="shared" si="22"/>
        <v>0</v>
      </c>
      <c r="K59" s="22">
        <f t="shared" si="19"/>
        <v>0.495</v>
      </c>
      <c r="L59" s="17" t="s">
        <v>310</v>
      </c>
    </row>
    <row r="60" spans="1:12" s="2" customFormat="1" ht="16.899999999999999" customHeight="1" x14ac:dyDescent="0.2">
      <c r="A60" s="15">
        <f t="shared" si="31"/>
        <v>46</v>
      </c>
      <c r="B60" s="15">
        <f t="shared" si="32"/>
        <v>46</v>
      </c>
      <c r="C60" s="16" t="s">
        <v>148</v>
      </c>
      <c r="D60" s="22">
        <f t="shared" si="27"/>
        <v>0.495</v>
      </c>
      <c r="E60" s="22">
        <v>0</v>
      </c>
      <c r="F60" s="22">
        <v>0</v>
      </c>
      <c r="G60" s="22">
        <v>0.495</v>
      </c>
      <c r="H60" s="22">
        <f t="shared" si="7"/>
        <v>0.495</v>
      </c>
      <c r="I60" s="22">
        <v>0</v>
      </c>
      <c r="J60" s="22">
        <f t="shared" si="22"/>
        <v>0</v>
      </c>
      <c r="K60" s="22">
        <f t="shared" ref="K60:K91" si="33">G60</f>
        <v>0.495</v>
      </c>
      <c r="L60" s="17" t="s">
        <v>310</v>
      </c>
    </row>
    <row r="61" spans="1:12" s="2" customFormat="1" ht="16.899999999999999" customHeight="1" x14ac:dyDescent="0.2">
      <c r="A61" s="15">
        <f t="shared" si="31"/>
        <v>47</v>
      </c>
      <c r="B61" s="15">
        <f t="shared" si="32"/>
        <v>47</v>
      </c>
      <c r="C61" s="16" t="s">
        <v>149</v>
      </c>
      <c r="D61" s="22">
        <f t="shared" si="27"/>
        <v>0.495</v>
      </c>
      <c r="E61" s="22">
        <v>0</v>
      </c>
      <c r="F61" s="22">
        <v>0</v>
      </c>
      <c r="G61" s="22">
        <v>0.495</v>
      </c>
      <c r="H61" s="22">
        <f t="shared" si="7"/>
        <v>0.495</v>
      </c>
      <c r="I61" s="22">
        <v>0</v>
      </c>
      <c r="J61" s="22">
        <f t="shared" si="22"/>
        <v>0</v>
      </c>
      <c r="K61" s="22">
        <f t="shared" si="33"/>
        <v>0.495</v>
      </c>
      <c r="L61" s="17" t="s">
        <v>310</v>
      </c>
    </row>
    <row r="62" spans="1:12" s="2" customFormat="1" ht="16.899999999999999" customHeight="1" x14ac:dyDescent="0.2">
      <c r="A62" s="15">
        <f t="shared" si="31"/>
        <v>48</v>
      </c>
      <c r="B62" s="15">
        <f t="shared" si="32"/>
        <v>48</v>
      </c>
      <c r="C62" s="16" t="s">
        <v>150</v>
      </c>
      <c r="D62" s="22">
        <f t="shared" si="27"/>
        <v>0.495</v>
      </c>
      <c r="E62" s="22">
        <v>0</v>
      </c>
      <c r="F62" s="22">
        <v>0</v>
      </c>
      <c r="G62" s="22">
        <v>0.495</v>
      </c>
      <c r="H62" s="22">
        <f t="shared" si="7"/>
        <v>0.495</v>
      </c>
      <c r="I62" s="22">
        <v>0</v>
      </c>
      <c r="J62" s="22">
        <f t="shared" ref="J62:J93" si="34">F62</f>
        <v>0</v>
      </c>
      <c r="K62" s="22">
        <f t="shared" si="33"/>
        <v>0.495</v>
      </c>
      <c r="L62" s="17" t="s">
        <v>310</v>
      </c>
    </row>
    <row r="63" spans="1:12" s="2" customFormat="1" ht="16.899999999999999" customHeight="1" x14ac:dyDescent="0.2">
      <c r="A63" s="15">
        <f t="shared" si="31"/>
        <v>49</v>
      </c>
      <c r="B63" s="15">
        <f t="shared" si="32"/>
        <v>49</v>
      </c>
      <c r="C63" s="16" t="s">
        <v>155</v>
      </c>
      <c r="D63" s="22">
        <f t="shared" si="27"/>
        <v>3.9079999999999999</v>
      </c>
      <c r="E63" s="22">
        <v>0</v>
      </c>
      <c r="F63" s="22">
        <v>0</v>
      </c>
      <c r="G63" s="22">
        <v>3.9079999999999999</v>
      </c>
      <c r="H63" s="22">
        <f t="shared" si="7"/>
        <v>3.9079999999999999</v>
      </c>
      <c r="I63" s="22">
        <v>0</v>
      </c>
      <c r="J63" s="22">
        <f t="shared" si="34"/>
        <v>0</v>
      </c>
      <c r="K63" s="22">
        <f t="shared" si="33"/>
        <v>3.9079999999999999</v>
      </c>
      <c r="L63" s="17" t="s">
        <v>310</v>
      </c>
    </row>
    <row r="64" spans="1:12" s="2" customFormat="1" ht="16.899999999999999" customHeight="1" x14ac:dyDescent="0.2">
      <c r="A64" s="15">
        <f>A63+1</f>
        <v>50</v>
      </c>
      <c r="B64" s="15">
        <f>B63+1</f>
        <v>50</v>
      </c>
      <c r="C64" s="16" t="s">
        <v>156</v>
      </c>
      <c r="D64" s="22">
        <f t="shared" si="27"/>
        <v>0.45</v>
      </c>
      <c r="E64" s="22">
        <v>0</v>
      </c>
      <c r="F64" s="22">
        <v>0</v>
      </c>
      <c r="G64" s="22">
        <v>0.45</v>
      </c>
      <c r="H64" s="22">
        <f t="shared" si="7"/>
        <v>0.45</v>
      </c>
      <c r="I64" s="22">
        <v>0</v>
      </c>
      <c r="J64" s="22">
        <f t="shared" si="34"/>
        <v>0</v>
      </c>
      <c r="K64" s="22">
        <f t="shared" si="33"/>
        <v>0.45</v>
      </c>
      <c r="L64" s="17" t="s">
        <v>255</v>
      </c>
    </row>
    <row r="65" spans="1:12" s="1" customFormat="1" ht="16.899999999999999" customHeight="1" x14ac:dyDescent="0.2">
      <c r="A65" s="60" t="s">
        <v>261</v>
      </c>
      <c r="B65" s="60"/>
      <c r="C65" s="4" t="s">
        <v>3</v>
      </c>
      <c r="D65" s="49">
        <f t="shared" ref="D65:G65" si="35">D66+D89+D92+D102+D135+D150</f>
        <v>289.53732813599999</v>
      </c>
      <c r="E65" s="49">
        <f t="shared" si="35"/>
        <v>62.71151214799999</v>
      </c>
      <c r="F65" s="49">
        <f t="shared" si="35"/>
        <v>109.74803841599999</v>
      </c>
      <c r="G65" s="49">
        <f t="shared" si="35"/>
        <v>117.077777572</v>
      </c>
      <c r="H65" s="49">
        <f t="shared" si="7"/>
        <v>289.49531013599994</v>
      </c>
      <c r="I65" s="49">
        <v>62.669494147999991</v>
      </c>
      <c r="J65" s="22">
        <f t="shared" si="34"/>
        <v>109.74803841599999</v>
      </c>
      <c r="K65" s="22">
        <f t="shared" si="33"/>
        <v>117.077777572</v>
      </c>
      <c r="L65" s="14"/>
    </row>
    <row r="66" spans="1:12" s="1" customFormat="1" ht="16.899999999999999" customHeight="1" x14ac:dyDescent="0.2">
      <c r="A66" s="11"/>
      <c r="B66" s="6" t="s">
        <v>2</v>
      </c>
      <c r="C66" s="4" t="s">
        <v>4</v>
      </c>
      <c r="D66" s="49">
        <f t="shared" ref="D66:G66" si="36">SUM(D67:D88)</f>
        <v>101.329963483</v>
      </c>
      <c r="E66" s="49">
        <f t="shared" si="36"/>
        <v>15.851316009000001</v>
      </c>
      <c r="F66" s="49">
        <f t="shared" si="36"/>
        <v>48.882000000000005</v>
      </c>
      <c r="G66" s="49">
        <f t="shared" si="36"/>
        <v>36.596647474000001</v>
      </c>
      <c r="H66" s="49">
        <f t="shared" si="7"/>
        <v>101.28794548300002</v>
      </c>
      <c r="I66" s="49">
        <v>15.809298008999999</v>
      </c>
      <c r="J66" s="22">
        <f t="shared" si="34"/>
        <v>48.882000000000005</v>
      </c>
      <c r="K66" s="22">
        <f t="shared" si="33"/>
        <v>36.596647474000001</v>
      </c>
      <c r="L66" s="14"/>
    </row>
    <row r="67" spans="1:12" ht="16.899999999999999" customHeight="1" x14ac:dyDescent="0.25">
      <c r="A67" s="11">
        <f>A64+1</f>
        <v>51</v>
      </c>
      <c r="B67" s="11">
        <v>1</v>
      </c>
      <c r="C67" s="8" t="s">
        <v>182</v>
      </c>
      <c r="D67" s="22">
        <f t="shared" ref="D67:D88" si="37">E67+F67+G67</f>
        <v>7.8079999999999998</v>
      </c>
      <c r="E67" s="22">
        <v>7.8079999999999998</v>
      </c>
      <c r="F67" s="22">
        <v>0</v>
      </c>
      <c r="G67" s="22">
        <v>0</v>
      </c>
      <c r="H67" s="22">
        <f t="shared" si="7"/>
        <v>7.8079999999999998</v>
      </c>
      <c r="I67" s="22">
        <v>7.8079999999999998</v>
      </c>
      <c r="J67" s="22">
        <f t="shared" si="34"/>
        <v>0</v>
      </c>
      <c r="K67" s="22">
        <f t="shared" si="33"/>
        <v>0</v>
      </c>
      <c r="L67" s="9" t="s">
        <v>98</v>
      </c>
    </row>
    <row r="68" spans="1:12" s="1" customFormat="1" ht="16.899999999999999" customHeight="1" x14ac:dyDescent="0.2">
      <c r="A68" s="11">
        <f>A67+1</f>
        <v>52</v>
      </c>
      <c r="B68" s="11">
        <f>B67+1</f>
        <v>2</v>
      </c>
      <c r="C68" s="8" t="s">
        <v>184</v>
      </c>
      <c r="D68" s="22">
        <f t="shared" si="37"/>
        <v>3.942018</v>
      </c>
      <c r="E68" s="22">
        <v>3.942018</v>
      </c>
      <c r="F68" s="22">
        <v>0</v>
      </c>
      <c r="G68" s="22">
        <v>0</v>
      </c>
      <c r="H68" s="22">
        <f t="shared" si="7"/>
        <v>3.9</v>
      </c>
      <c r="I68" s="22">
        <v>3.9</v>
      </c>
      <c r="J68" s="22">
        <f t="shared" si="34"/>
        <v>0</v>
      </c>
      <c r="K68" s="22">
        <f t="shared" si="33"/>
        <v>0</v>
      </c>
      <c r="L68" s="9" t="s">
        <v>98</v>
      </c>
    </row>
    <row r="69" spans="1:12" s="1" customFormat="1" ht="16.899999999999999" customHeight="1" x14ac:dyDescent="0.2">
      <c r="A69" s="11">
        <f t="shared" ref="A69:A71" si="38">A68+1</f>
        <v>53</v>
      </c>
      <c r="B69" s="11">
        <f t="shared" ref="B69:B71" si="39">B68+1</f>
        <v>3</v>
      </c>
      <c r="C69" s="8" t="s">
        <v>196</v>
      </c>
      <c r="D69" s="22">
        <f t="shared" si="37"/>
        <v>4.1012980089999997</v>
      </c>
      <c r="E69" s="22">
        <v>4.1012980089999997</v>
      </c>
      <c r="F69" s="22">
        <v>0</v>
      </c>
      <c r="G69" s="22">
        <v>0</v>
      </c>
      <c r="H69" s="22">
        <f t="shared" si="7"/>
        <v>4.1012980089999997</v>
      </c>
      <c r="I69" s="22">
        <v>4.1012980089999997</v>
      </c>
      <c r="J69" s="22">
        <f t="shared" si="34"/>
        <v>0</v>
      </c>
      <c r="K69" s="22">
        <f t="shared" si="33"/>
        <v>0</v>
      </c>
      <c r="L69" s="9" t="s">
        <v>98</v>
      </c>
    </row>
    <row r="70" spans="1:12" s="1" customFormat="1" ht="16.899999999999999" customHeight="1" x14ac:dyDescent="0.2">
      <c r="A70" s="11">
        <f t="shared" si="38"/>
        <v>54</v>
      </c>
      <c r="B70" s="11">
        <f t="shared" si="39"/>
        <v>4</v>
      </c>
      <c r="C70" s="8" t="s">
        <v>294</v>
      </c>
      <c r="D70" s="22">
        <v>7.4950000000000001</v>
      </c>
      <c r="E70" s="22"/>
      <c r="F70" s="22">
        <v>7.4950000000000001</v>
      </c>
      <c r="G70" s="22"/>
      <c r="H70" s="22">
        <f t="shared" si="7"/>
        <v>7.4950000000000001</v>
      </c>
      <c r="I70" s="22"/>
      <c r="J70" s="22">
        <f t="shared" si="34"/>
        <v>7.4950000000000001</v>
      </c>
      <c r="K70" s="22">
        <f t="shared" si="33"/>
        <v>0</v>
      </c>
      <c r="L70" s="9"/>
    </row>
    <row r="71" spans="1:12" s="1" customFormat="1" ht="16.899999999999999" customHeight="1" x14ac:dyDescent="0.2">
      <c r="A71" s="11">
        <f t="shared" si="38"/>
        <v>55</v>
      </c>
      <c r="B71" s="11">
        <f t="shared" si="39"/>
        <v>5</v>
      </c>
      <c r="C71" s="8" t="s">
        <v>199</v>
      </c>
      <c r="D71" s="22">
        <f t="shared" si="37"/>
        <v>8.498899999999999</v>
      </c>
      <c r="E71" s="22">
        <v>0</v>
      </c>
      <c r="F71" s="22">
        <v>8.498899999999999</v>
      </c>
      <c r="G71" s="22">
        <v>0</v>
      </c>
      <c r="H71" s="22">
        <f t="shared" si="7"/>
        <v>8.498899999999999</v>
      </c>
      <c r="I71" s="22">
        <v>0</v>
      </c>
      <c r="J71" s="22">
        <f t="shared" si="34"/>
        <v>8.498899999999999</v>
      </c>
      <c r="K71" s="22">
        <f t="shared" si="33"/>
        <v>0</v>
      </c>
      <c r="L71" s="9" t="s">
        <v>98</v>
      </c>
    </row>
    <row r="72" spans="1:12" s="1" customFormat="1" ht="16.899999999999999" customHeight="1" x14ac:dyDescent="0.2">
      <c r="A72" s="11">
        <f t="shared" ref="A72:A88" si="40">A71+1</f>
        <v>56</v>
      </c>
      <c r="B72" s="11">
        <f t="shared" ref="B72:B88" si="41">B71+1</f>
        <v>6</v>
      </c>
      <c r="C72" s="8" t="s">
        <v>200</v>
      </c>
      <c r="D72" s="22">
        <f t="shared" si="37"/>
        <v>14.898200000000001</v>
      </c>
      <c r="E72" s="22">
        <v>0</v>
      </c>
      <c r="F72" s="22">
        <v>14.898200000000001</v>
      </c>
      <c r="G72" s="22">
        <v>0</v>
      </c>
      <c r="H72" s="22">
        <f t="shared" si="7"/>
        <v>14.898200000000001</v>
      </c>
      <c r="I72" s="22">
        <v>0</v>
      </c>
      <c r="J72" s="22">
        <f t="shared" si="34"/>
        <v>14.898200000000001</v>
      </c>
      <c r="K72" s="22">
        <f t="shared" si="33"/>
        <v>0</v>
      </c>
      <c r="L72" s="9" t="s">
        <v>98</v>
      </c>
    </row>
    <row r="73" spans="1:12" s="1" customFormat="1" ht="16.899999999999999" customHeight="1" x14ac:dyDescent="0.2">
      <c r="A73" s="11">
        <f t="shared" si="40"/>
        <v>57</v>
      </c>
      <c r="B73" s="11">
        <f t="shared" si="41"/>
        <v>7</v>
      </c>
      <c r="C73" s="8" t="s">
        <v>221</v>
      </c>
      <c r="D73" s="22">
        <f t="shared" si="37"/>
        <v>17.989900000000002</v>
      </c>
      <c r="E73" s="22">
        <v>0</v>
      </c>
      <c r="F73" s="22">
        <v>17.989900000000002</v>
      </c>
      <c r="G73" s="22">
        <v>0</v>
      </c>
      <c r="H73" s="22">
        <f t="shared" si="7"/>
        <v>17.989900000000002</v>
      </c>
      <c r="I73" s="22">
        <v>0</v>
      </c>
      <c r="J73" s="22">
        <f t="shared" si="34"/>
        <v>17.989900000000002</v>
      </c>
      <c r="K73" s="22">
        <f t="shared" si="33"/>
        <v>0</v>
      </c>
      <c r="L73" s="9" t="s">
        <v>98</v>
      </c>
    </row>
    <row r="74" spans="1:12" s="1" customFormat="1" ht="16.899999999999999" customHeight="1" x14ac:dyDescent="0.2">
      <c r="A74" s="11">
        <f t="shared" si="40"/>
        <v>58</v>
      </c>
      <c r="B74" s="11">
        <f t="shared" si="41"/>
        <v>8</v>
      </c>
      <c r="C74" s="8" t="s">
        <v>224</v>
      </c>
      <c r="D74" s="22">
        <f t="shared" si="37"/>
        <v>2.4433000000000002</v>
      </c>
      <c r="E74" s="22">
        <v>0</v>
      </c>
      <c r="F74" s="22">
        <v>0</v>
      </c>
      <c r="G74" s="22">
        <v>2.4433000000000002</v>
      </c>
      <c r="H74" s="22">
        <f t="shared" si="7"/>
        <v>2.4433000000000002</v>
      </c>
      <c r="I74" s="22">
        <v>0</v>
      </c>
      <c r="J74" s="22">
        <f t="shared" si="34"/>
        <v>0</v>
      </c>
      <c r="K74" s="22">
        <f t="shared" si="33"/>
        <v>2.4433000000000002</v>
      </c>
      <c r="L74" s="9" t="s">
        <v>98</v>
      </c>
    </row>
    <row r="75" spans="1:12" s="1" customFormat="1" ht="16.899999999999999" customHeight="1" x14ac:dyDescent="0.2">
      <c r="A75" s="11">
        <f t="shared" si="40"/>
        <v>59</v>
      </c>
      <c r="B75" s="11">
        <f t="shared" si="41"/>
        <v>9</v>
      </c>
      <c r="C75" s="8" t="s">
        <v>225</v>
      </c>
      <c r="D75" s="22">
        <f t="shared" si="37"/>
        <v>1.9990000000000001</v>
      </c>
      <c r="E75" s="22">
        <v>0</v>
      </c>
      <c r="F75" s="22">
        <v>0</v>
      </c>
      <c r="G75" s="22">
        <v>1.9990000000000001</v>
      </c>
      <c r="H75" s="22">
        <f t="shared" si="7"/>
        <v>1.9990000000000001</v>
      </c>
      <c r="I75" s="22">
        <v>0</v>
      </c>
      <c r="J75" s="22">
        <f t="shared" si="34"/>
        <v>0</v>
      </c>
      <c r="K75" s="22">
        <f t="shared" si="33"/>
        <v>1.9990000000000001</v>
      </c>
      <c r="L75" s="9" t="s">
        <v>98</v>
      </c>
    </row>
    <row r="76" spans="1:12" s="1" customFormat="1" ht="16.899999999999999" customHeight="1" x14ac:dyDescent="0.2">
      <c r="A76" s="11">
        <f t="shared" si="40"/>
        <v>60</v>
      </c>
      <c r="B76" s="11">
        <f t="shared" si="41"/>
        <v>10</v>
      </c>
      <c r="C76" s="8" t="s">
        <v>226</v>
      </c>
      <c r="D76" s="22">
        <f t="shared" si="37"/>
        <v>1.9988463460000001</v>
      </c>
      <c r="E76" s="22">
        <v>0</v>
      </c>
      <c r="F76" s="22">
        <v>0</v>
      </c>
      <c r="G76" s="22">
        <v>1.9988463460000001</v>
      </c>
      <c r="H76" s="22">
        <f t="shared" ref="H76:H139" si="42">I76+J76+K76</f>
        <v>1.9988463460000001</v>
      </c>
      <c r="I76" s="22">
        <v>0</v>
      </c>
      <c r="J76" s="22">
        <f t="shared" si="34"/>
        <v>0</v>
      </c>
      <c r="K76" s="22">
        <f t="shared" si="33"/>
        <v>1.9988463460000001</v>
      </c>
      <c r="L76" s="9" t="s">
        <v>98</v>
      </c>
    </row>
    <row r="77" spans="1:12" s="1" customFormat="1" ht="16.899999999999999" customHeight="1" x14ac:dyDescent="0.2">
      <c r="A77" s="11">
        <f t="shared" si="40"/>
        <v>61</v>
      </c>
      <c r="B77" s="11">
        <f t="shared" si="41"/>
        <v>11</v>
      </c>
      <c r="C77" s="8" t="s">
        <v>230</v>
      </c>
      <c r="D77" s="22">
        <f t="shared" si="37"/>
        <v>1.9954130000000001</v>
      </c>
      <c r="E77" s="22">
        <v>0</v>
      </c>
      <c r="F77" s="22">
        <v>0</v>
      </c>
      <c r="G77" s="22">
        <v>1.9954130000000001</v>
      </c>
      <c r="H77" s="22">
        <f t="shared" si="42"/>
        <v>1.9954130000000001</v>
      </c>
      <c r="I77" s="22">
        <v>0</v>
      </c>
      <c r="J77" s="22">
        <f t="shared" si="34"/>
        <v>0</v>
      </c>
      <c r="K77" s="22">
        <f t="shared" si="33"/>
        <v>1.9954130000000001</v>
      </c>
      <c r="L77" s="9" t="s">
        <v>98</v>
      </c>
    </row>
    <row r="78" spans="1:12" s="1" customFormat="1" ht="16.899999999999999" customHeight="1" x14ac:dyDescent="0.2">
      <c r="A78" s="11">
        <f t="shared" si="40"/>
        <v>62</v>
      </c>
      <c r="B78" s="11">
        <f t="shared" si="41"/>
        <v>12</v>
      </c>
      <c r="C78" s="8" t="s">
        <v>231</v>
      </c>
      <c r="D78" s="22">
        <f t="shared" si="37"/>
        <v>1.9990881280000001</v>
      </c>
      <c r="E78" s="22">
        <v>0</v>
      </c>
      <c r="F78" s="22">
        <v>0</v>
      </c>
      <c r="G78" s="22">
        <v>1.9990881280000001</v>
      </c>
      <c r="H78" s="22">
        <f t="shared" si="42"/>
        <v>1.9990881280000001</v>
      </c>
      <c r="I78" s="22">
        <v>0</v>
      </c>
      <c r="J78" s="22">
        <f t="shared" si="34"/>
        <v>0</v>
      </c>
      <c r="K78" s="22">
        <f t="shared" si="33"/>
        <v>1.9990881280000001</v>
      </c>
      <c r="L78" s="9" t="s">
        <v>98</v>
      </c>
    </row>
    <row r="79" spans="1:12" s="1" customFormat="1" ht="16.899999999999999" customHeight="1" x14ac:dyDescent="0.2">
      <c r="A79" s="11">
        <f t="shared" si="40"/>
        <v>63</v>
      </c>
      <c r="B79" s="11">
        <f t="shared" si="41"/>
        <v>13</v>
      </c>
      <c r="C79" s="8" t="s">
        <v>232</v>
      </c>
      <c r="D79" s="22">
        <f t="shared" si="37"/>
        <v>3.7942</v>
      </c>
      <c r="E79" s="22">
        <v>0</v>
      </c>
      <c r="F79" s="22">
        <v>0</v>
      </c>
      <c r="G79" s="22">
        <v>3.7942</v>
      </c>
      <c r="H79" s="22">
        <f t="shared" si="42"/>
        <v>3.7942</v>
      </c>
      <c r="I79" s="22">
        <v>0</v>
      </c>
      <c r="J79" s="22">
        <f t="shared" si="34"/>
        <v>0</v>
      </c>
      <c r="K79" s="22">
        <f t="shared" si="33"/>
        <v>3.7942</v>
      </c>
      <c r="L79" s="9" t="s">
        <v>98</v>
      </c>
    </row>
    <row r="80" spans="1:12" s="1" customFormat="1" ht="16.899999999999999" customHeight="1" x14ac:dyDescent="0.2">
      <c r="A80" s="11">
        <f t="shared" si="40"/>
        <v>64</v>
      </c>
      <c r="B80" s="11">
        <f t="shared" si="41"/>
        <v>14</v>
      </c>
      <c r="C80" s="8" t="s">
        <v>233</v>
      </c>
      <c r="D80" s="22">
        <f t="shared" si="37"/>
        <v>3.9790999999999999</v>
      </c>
      <c r="E80" s="22">
        <v>0</v>
      </c>
      <c r="F80" s="22">
        <v>0</v>
      </c>
      <c r="G80" s="22">
        <v>3.9790999999999999</v>
      </c>
      <c r="H80" s="22">
        <f t="shared" si="42"/>
        <v>3.9790999999999999</v>
      </c>
      <c r="I80" s="22">
        <v>0</v>
      </c>
      <c r="J80" s="22">
        <f t="shared" si="34"/>
        <v>0</v>
      </c>
      <c r="K80" s="22">
        <f t="shared" si="33"/>
        <v>3.9790999999999999</v>
      </c>
      <c r="L80" s="9" t="s">
        <v>98</v>
      </c>
    </row>
    <row r="81" spans="1:12" s="1" customFormat="1" ht="16.899999999999999" customHeight="1" x14ac:dyDescent="0.2">
      <c r="A81" s="11">
        <f t="shared" si="40"/>
        <v>65</v>
      </c>
      <c r="B81" s="11">
        <f t="shared" si="41"/>
        <v>15</v>
      </c>
      <c r="C81" s="8" t="s">
        <v>234</v>
      </c>
      <c r="D81" s="22">
        <f t="shared" si="37"/>
        <v>3.5421</v>
      </c>
      <c r="E81" s="22">
        <v>0</v>
      </c>
      <c r="F81" s="22">
        <v>0</v>
      </c>
      <c r="G81" s="22">
        <v>3.5421</v>
      </c>
      <c r="H81" s="22">
        <f t="shared" si="42"/>
        <v>3.5421</v>
      </c>
      <c r="I81" s="22">
        <v>0</v>
      </c>
      <c r="J81" s="22">
        <f t="shared" si="34"/>
        <v>0</v>
      </c>
      <c r="K81" s="22">
        <f t="shared" si="33"/>
        <v>3.5421</v>
      </c>
      <c r="L81" s="9" t="s">
        <v>98</v>
      </c>
    </row>
    <row r="82" spans="1:12" s="1" customFormat="1" ht="16.899999999999999" customHeight="1" x14ac:dyDescent="0.2">
      <c r="A82" s="11">
        <f t="shared" si="40"/>
        <v>66</v>
      </c>
      <c r="B82" s="11">
        <f t="shared" si="41"/>
        <v>16</v>
      </c>
      <c r="C82" s="8" t="s">
        <v>235</v>
      </c>
      <c r="D82" s="22">
        <f t="shared" si="37"/>
        <v>3.8287</v>
      </c>
      <c r="E82" s="22">
        <v>0</v>
      </c>
      <c r="F82" s="22">
        <v>0</v>
      </c>
      <c r="G82" s="22">
        <v>3.8287</v>
      </c>
      <c r="H82" s="22">
        <f t="shared" si="42"/>
        <v>3.8287</v>
      </c>
      <c r="I82" s="22">
        <v>0</v>
      </c>
      <c r="J82" s="22">
        <f t="shared" si="34"/>
        <v>0</v>
      </c>
      <c r="K82" s="22">
        <f t="shared" si="33"/>
        <v>3.8287</v>
      </c>
      <c r="L82" s="9" t="s">
        <v>98</v>
      </c>
    </row>
    <row r="83" spans="1:12" s="1" customFormat="1" ht="16.899999999999999" customHeight="1" x14ac:dyDescent="0.2">
      <c r="A83" s="11">
        <f t="shared" si="40"/>
        <v>67</v>
      </c>
      <c r="B83" s="11">
        <f t="shared" si="41"/>
        <v>17</v>
      </c>
      <c r="C83" s="18" t="s">
        <v>236</v>
      </c>
      <c r="D83" s="22">
        <f t="shared" si="37"/>
        <v>1.9987999999999999</v>
      </c>
      <c r="E83" s="22">
        <v>0</v>
      </c>
      <c r="F83" s="22">
        <v>0</v>
      </c>
      <c r="G83" s="22">
        <v>1.9987999999999999</v>
      </c>
      <c r="H83" s="22">
        <f t="shared" si="42"/>
        <v>1.9987999999999999</v>
      </c>
      <c r="I83" s="22">
        <v>0</v>
      </c>
      <c r="J83" s="22">
        <f t="shared" si="34"/>
        <v>0</v>
      </c>
      <c r="K83" s="22">
        <f t="shared" si="33"/>
        <v>1.9987999999999999</v>
      </c>
      <c r="L83" s="9" t="s">
        <v>98</v>
      </c>
    </row>
    <row r="84" spans="1:12" s="1" customFormat="1" ht="16.899999999999999" customHeight="1" x14ac:dyDescent="0.2">
      <c r="A84" s="11">
        <f t="shared" si="40"/>
        <v>68</v>
      </c>
      <c r="B84" s="11">
        <f t="shared" si="41"/>
        <v>18</v>
      </c>
      <c r="C84" s="18" t="s">
        <v>237</v>
      </c>
      <c r="D84" s="22">
        <f t="shared" si="37"/>
        <v>1.7990999999999999</v>
      </c>
      <c r="E84" s="22">
        <v>0</v>
      </c>
      <c r="F84" s="22">
        <v>0</v>
      </c>
      <c r="G84" s="22">
        <v>1.7990999999999999</v>
      </c>
      <c r="H84" s="22">
        <f t="shared" si="42"/>
        <v>1.7990999999999999</v>
      </c>
      <c r="I84" s="22">
        <v>0</v>
      </c>
      <c r="J84" s="22">
        <f t="shared" si="34"/>
        <v>0</v>
      </c>
      <c r="K84" s="22">
        <f t="shared" si="33"/>
        <v>1.7990999999999999</v>
      </c>
      <c r="L84" s="9" t="s">
        <v>98</v>
      </c>
    </row>
    <row r="85" spans="1:12" s="1" customFormat="1" ht="16.899999999999999" customHeight="1" x14ac:dyDescent="0.2">
      <c r="A85" s="11">
        <f t="shared" si="40"/>
        <v>69</v>
      </c>
      <c r="B85" s="11">
        <f t="shared" si="41"/>
        <v>19</v>
      </c>
      <c r="C85" s="18" t="s">
        <v>241</v>
      </c>
      <c r="D85" s="22">
        <f>E85+F85+G85</f>
        <v>1.7979000000000001</v>
      </c>
      <c r="E85" s="22">
        <v>0</v>
      </c>
      <c r="F85" s="22">
        <v>0</v>
      </c>
      <c r="G85" s="22">
        <v>1.7979000000000001</v>
      </c>
      <c r="H85" s="22">
        <f t="shared" si="42"/>
        <v>1.7979000000000001</v>
      </c>
      <c r="I85" s="22">
        <v>0</v>
      </c>
      <c r="J85" s="22">
        <f t="shared" si="34"/>
        <v>0</v>
      </c>
      <c r="K85" s="22">
        <f t="shared" si="33"/>
        <v>1.7979000000000001</v>
      </c>
      <c r="L85" s="9" t="s">
        <v>98</v>
      </c>
    </row>
    <row r="86" spans="1:12" s="1" customFormat="1" ht="16.899999999999999" customHeight="1" x14ac:dyDescent="0.2">
      <c r="A86" s="11">
        <f t="shared" si="40"/>
        <v>70</v>
      </c>
      <c r="B86" s="11">
        <f t="shared" si="41"/>
        <v>20</v>
      </c>
      <c r="C86" s="18" t="s">
        <v>238</v>
      </c>
      <c r="D86" s="22">
        <f t="shared" si="37"/>
        <v>1.7992999999999999</v>
      </c>
      <c r="E86" s="22">
        <v>0</v>
      </c>
      <c r="F86" s="22">
        <v>0</v>
      </c>
      <c r="G86" s="22">
        <v>1.7992999999999999</v>
      </c>
      <c r="H86" s="22">
        <f t="shared" si="42"/>
        <v>1.7992999999999999</v>
      </c>
      <c r="I86" s="22">
        <v>0</v>
      </c>
      <c r="J86" s="22">
        <f t="shared" si="34"/>
        <v>0</v>
      </c>
      <c r="K86" s="22">
        <f t="shared" si="33"/>
        <v>1.7992999999999999</v>
      </c>
      <c r="L86" s="9" t="s">
        <v>98</v>
      </c>
    </row>
    <row r="87" spans="1:12" s="1" customFormat="1" ht="16.899999999999999" customHeight="1" x14ac:dyDescent="0.2">
      <c r="A87" s="11">
        <f t="shared" si="40"/>
        <v>71</v>
      </c>
      <c r="B87" s="11">
        <f t="shared" si="41"/>
        <v>21</v>
      </c>
      <c r="C87" s="18" t="s">
        <v>239</v>
      </c>
      <c r="D87" s="22">
        <f t="shared" si="37"/>
        <v>2.7998000000000003</v>
      </c>
      <c r="E87" s="22">
        <v>0</v>
      </c>
      <c r="F87" s="22">
        <v>0</v>
      </c>
      <c r="G87" s="22">
        <v>2.7998000000000003</v>
      </c>
      <c r="H87" s="22">
        <f t="shared" si="42"/>
        <v>2.7998000000000003</v>
      </c>
      <c r="I87" s="22">
        <v>0</v>
      </c>
      <c r="J87" s="22">
        <f t="shared" si="34"/>
        <v>0</v>
      </c>
      <c r="K87" s="22">
        <f t="shared" si="33"/>
        <v>2.7998000000000003</v>
      </c>
      <c r="L87" s="9" t="s">
        <v>98</v>
      </c>
    </row>
    <row r="88" spans="1:12" s="1" customFormat="1" ht="16.899999999999999" customHeight="1" x14ac:dyDescent="0.2">
      <c r="A88" s="11">
        <f t="shared" si="40"/>
        <v>72</v>
      </c>
      <c r="B88" s="11">
        <f t="shared" si="41"/>
        <v>22</v>
      </c>
      <c r="C88" s="19" t="s">
        <v>250</v>
      </c>
      <c r="D88" s="22">
        <f t="shared" si="37"/>
        <v>0.82199999999999995</v>
      </c>
      <c r="E88" s="22">
        <v>0</v>
      </c>
      <c r="F88" s="22">
        <v>0</v>
      </c>
      <c r="G88" s="22">
        <v>0.82199999999999995</v>
      </c>
      <c r="H88" s="22">
        <f t="shared" si="42"/>
        <v>0.82199999999999995</v>
      </c>
      <c r="I88" s="22">
        <v>0</v>
      </c>
      <c r="J88" s="22">
        <f t="shared" si="34"/>
        <v>0</v>
      </c>
      <c r="K88" s="22">
        <f t="shared" si="33"/>
        <v>0.82199999999999995</v>
      </c>
      <c r="L88" s="9" t="s">
        <v>59</v>
      </c>
    </row>
    <row r="89" spans="1:12" s="1" customFormat="1" ht="16.899999999999999" customHeight="1" x14ac:dyDescent="0.2">
      <c r="A89" s="11"/>
      <c r="B89" s="6" t="s">
        <v>315</v>
      </c>
      <c r="C89" s="20" t="s">
        <v>13</v>
      </c>
      <c r="D89" s="49">
        <f>SUM(D90:D91)</f>
        <v>1.5257999999999998</v>
      </c>
      <c r="E89" s="49">
        <f t="shared" ref="E89" si="43">SUM(E90:E91)</f>
        <v>1.5257999999999998</v>
      </c>
      <c r="F89" s="49">
        <f t="shared" ref="F89" si="44">SUM(F90:F91)</f>
        <v>0</v>
      </c>
      <c r="G89" s="49">
        <f t="shared" ref="G89" si="45">SUM(G90:G91)</f>
        <v>0</v>
      </c>
      <c r="H89" s="49">
        <f t="shared" si="42"/>
        <v>1.5257999999999998</v>
      </c>
      <c r="I89" s="49">
        <v>1.5257999999999998</v>
      </c>
      <c r="J89" s="22">
        <f t="shared" si="34"/>
        <v>0</v>
      </c>
      <c r="K89" s="22">
        <f t="shared" si="33"/>
        <v>0</v>
      </c>
      <c r="L89" s="9"/>
    </row>
    <row r="90" spans="1:12" s="1" customFormat="1" ht="16.899999999999999" customHeight="1" x14ac:dyDescent="0.2">
      <c r="A90" s="11">
        <f>A88+1</f>
        <v>73</v>
      </c>
      <c r="B90" s="11">
        <f>B88+1</f>
        <v>23</v>
      </c>
      <c r="C90" s="8" t="s">
        <v>176</v>
      </c>
      <c r="D90" s="22">
        <f>E90+F90+G90</f>
        <v>0.76300000000000001</v>
      </c>
      <c r="E90" s="22">
        <v>0.76300000000000001</v>
      </c>
      <c r="F90" s="22">
        <v>0</v>
      </c>
      <c r="G90" s="22">
        <v>0</v>
      </c>
      <c r="H90" s="22">
        <f t="shared" si="42"/>
        <v>0.76300000000000001</v>
      </c>
      <c r="I90" s="22">
        <v>0.76300000000000001</v>
      </c>
      <c r="J90" s="22">
        <f t="shared" si="34"/>
        <v>0</v>
      </c>
      <c r="K90" s="22">
        <f t="shared" si="33"/>
        <v>0</v>
      </c>
      <c r="L90" s="9" t="s">
        <v>59</v>
      </c>
    </row>
    <row r="91" spans="1:12" s="1" customFormat="1" ht="16.899999999999999" customHeight="1" x14ac:dyDescent="0.2">
      <c r="A91" s="11">
        <f>A90+1</f>
        <v>74</v>
      </c>
      <c r="B91" s="11">
        <f>B90+1</f>
        <v>24</v>
      </c>
      <c r="C91" s="8" t="s">
        <v>177</v>
      </c>
      <c r="D91" s="22">
        <f>E91+F91+G91</f>
        <v>0.76279999999999992</v>
      </c>
      <c r="E91" s="22">
        <v>0.76279999999999992</v>
      </c>
      <c r="F91" s="22">
        <v>0</v>
      </c>
      <c r="G91" s="22">
        <v>0</v>
      </c>
      <c r="H91" s="22">
        <f t="shared" si="42"/>
        <v>0.76279999999999992</v>
      </c>
      <c r="I91" s="22">
        <v>0.76279999999999992</v>
      </c>
      <c r="J91" s="22">
        <f t="shared" si="34"/>
        <v>0</v>
      </c>
      <c r="K91" s="22">
        <f t="shared" si="33"/>
        <v>0</v>
      </c>
      <c r="L91" s="9" t="s">
        <v>59</v>
      </c>
    </row>
    <row r="92" spans="1:12" s="1" customFormat="1" ht="16.899999999999999" customHeight="1" x14ac:dyDescent="0.2">
      <c r="A92" s="11"/>
      <c r="B92" s="6" t="s">
        <v>31</v>
      </c>
      <c r="C92" s="13" t="s">
        <v>27</v>
      </c>
      <c r="D92" s="49">
        <f t="shared" ref="D92:G92" si="46">SUM(D93:D101)</f>
        <v>27.816314423999998</v>
      </c>
      <c r="E92" s="49">
        <f t="shared" si="46"/>
        <v>22.816514423999998</v>
      </c>
      <c r="F92" s="49">
        <f t="shared" si="46"/>
        <v>0</v>
      </c>
      <c r="G92" s="49">
        <f t="shared" si="46"/>
        <v>4.9998000000000005</v>
      </c>
      <c r="H92" s="49">
        <f t="shared" si="42"/>
        <v>27.816314423999998</v>
      </c>
      <c r="I92" s="49">
        <v>22.816514423999998</v>
      </c>
      <c r="J92" s="22">
        <f t="shared" si="34"/>
        <v>0</v>
      </c>
      <c r="K92" s="22">
        <f t="shared" ref="K92:K123" si="47">G92</f>
        <v>4.9998000000000005</v>
      </c>
      <c r="L92" s="9"/>
    </row>
    <row r="93" spans="1:12" s="1" customFormat="1" ht="16.899999999999999" customHeight="1" x14ac:dyDescent="0.2">
      <c r="A93" s="11">
        <f>A91+1</f>
        <v>75</v>
      </c>
      <c r="B93" s="11">
        <f>B91+1</f>
        <v>25</v>
      </c>
      <c r="C93" s="8" t="s">
        <v>181</v>
      </c>
      <c r="D93" s="22">
        <f t="shared" ref="D93:D101" si="48">E93+F93+G93</f>
        <v>0.16850000000000001</v>
      </c>
      <c r="E93" s="22">
        <v>0.16850000000000001</v>
      </c>
      <c r="F93" s="22">
        <v>0</v>
      </c>
      <c r="G93" s="22">
        <v>0</v>
      </c>
      <c r="H93" s="22">
        <f t="shared" si="42"/>
        <v>0.16850000000000001</v>
      </c>
      <c r="I93" s="22">
        <v>0.16850000000000001</v>
      </c>
      <c r="J93" s="22">
        <f t="shared" si="34"/>
        <v>0</v>
      </c>
      <c r="K93" s="22">
        <f t="shared" si="47"/>
        <v>0</v>
      </c>
      <c r="L93" s="9" t="s">
        <v>59</v>
      </c>
    </row>
    <row r="94" spans="1:12" s="1" customFormat="1" ht="16.899999999999999" customHeight="1" x14ac:dyDescent="0.2">
      <c r="A94" s="11">
        <f>A93+1</f>
        <v>76</v>
      </c>
      <c r="B94" s="11">
        <f>B93+1</f>
        <v>26</v>
      </c>
      <c r="C94" s="8" t="s">
        <v>164</v>
      </c>
      <c r="D94" s="22">
        <f t="shared" si="48"/>
        <v>0.46379999999999999</v>
      </c>
      <c r="E94" s="22">
        <v>0.46379999999999999</v>
      </c>
      <c r="F94" s="22">
        <v>0</v>
      </c>
      <c r="G94" s="22">
        <v>0</v>
      </c>
      <c r="H94" s="22">
        <f t="shared" si="42"/>
        <v>0.46379999999999999</v>
      </c>
      <c r="I94" s="22">
        <v>0.46379999999999999</v>
      </c>
      <c r="J94" s="22">
        <f t="shared" ref="J94:J125" si="49">F94</f>
        <v>0</v>
      </c>
      <c r="K94" s="22">
        <f t="shared" si="47"/>
        <v>0</v>
      </c>
      <c r="L94" s="9" t="s">
        <v>59</v>
      </c>
    </row>
    <row r="95" spans="1:12" s="1" customFormat="1" ht="16.899999999999999" customHeight="1" x14ac:dyDescent="0.2">
      <c r="A95" s="11">
        <f t="shared" ref="A95:A101" si="50">A94+1</f>
        <v>77</v>
      </c>
      <c r="B95" s="11">
        <f t="shared" ref="B95:B101" si="51">B94+1</f>
        <v>27</v>
      </c>
      <c r="C95" s="8" t="s">
        <v>186</v>
      </c>
      <c r="D95" s="22">
        <f t="shared" si="48"/>
        <v>3.8045239999999998</v>
      </c>
      <c r="E95" s="22">
        <v>3.8045239999999998</v>
      </c>
      <c r="F95" s="22">
        <v>0</v>
      </c>
      <c r="G95" s="22">
        <v>0</v>
      </c>
      <c r="H95" s="22">
        <f t="shared" si="42"/>
        <v>3.8045239999999998</v>
      </c>
      <c r="I95" s="22">
        <v>3.8045239999999998</v>
      </c>
      <c r="J95" s="22">
        <f t="shared" si="49"/>
        <v>0</v>
      </c>
      <c r="K95" s="22">
        <f t="shared" si="47"/>
        <v>0</v>
      </c>
      <c r="L95" s="9" t="s">
        <v>59</v>
      </c>
    </row>
    <row r="96" spans="1:12" s="1" customFormat="1" ht="16.899999999999999" customHeight="1" x14ac:dyDescent="0.2">
      <c r="A96" s="11">
        <f t="shared" si="50"/>
        <v>78</v>
      </c>
      <c r="B96" s="11">
        <f t="shared" si="51"/>
        <v>28</v>
      </c>
      <c r="C96" s="8" t="s">
        <v>188</v>
      </c>
      <c r="D96" s="22">
        <f t="shared" si="48"/>
        <v>4.5999999999999996</v>
      </c>
      <c r="E96" s="22">
        <v>4.5999999999999996</v>
      </c>
      <c r="F96" s="22">
        <v>0</v>
      </c>
      <c r="G96" s="22">
        <v>0</v>
      </c>
      <c r="H96" s="22">
        <f t="shared" si="42"/>
        <v>4.5999999999999996</v>
      </c>
      <c r="I96" s="22">
        <v>4.5999999999999996</v>
      </c>
      <c r="J96" s="22">
        <f t="shared" si="49"/>
        <v>0</v>
      </c>
      <c r="K96" s="22">
        <f t="shared" si="47"/>
        <v>0</v>
      </c>
      <c r="L96" s="9" t="s">
        <v>59</v>
      </c>
    </row>
    <row r="97" spans="1:12" s="1" customFormat="1" ht="16.899999999999999" customHeight="1" x14ac:dyDescent="0.2">
      <c r="A97" s="11">
        <f t="shared" si="50"/>
        <v>79</v>
      </c>
      <c r="B97" s="11">
        <f t="shared" si="51"/>
        <v>29</v>
      </c>
      <c r="C97" s="8" t="s">
        <v>190</v>
      </c>
      <c r="D97" s="22">
        <f t="shared" si="48"/>
        <v>4.3076670659999996</v>
      </c>
      <c r="E97" s="22">
        <v>4.3076670659999996</v>
      </c>
      <c r="F97" s="22">
        <v>0</v>
      </c>
      <c r="G97" s="22">
        <v>0</v>
      </c>
      <c r="H97" s="22">
        <f t="shared" si="42"/>
        <v>4.3076670659999996</v>
      </c>
      <c r="I97" s="22">
        <v>4.3076670659999996</v>
      </c>
      <c r="J97" s="22">
        <f t="shared" si="49"/>
        <v>0</v>
      </c>
      <c r="K97" s="22">
        <f t="shared" si="47"/>
        <v>0</v>
      </c>
      <c r="L97" s="9" t="s">
        <v>59</v>
      </c>
    </row>
    <row r="98" spans="1:12" s="1" customFormat="1" ht="16.899999999999999" customHeight="1" x14ac:dyDescent="0.2">
      <c r="A98" s="11">
        <f t="shared" si="50"/>
        <v>80</v>
      </c>
      <c r="B98" s="11">
        <f t="shared" si="51"/>
        <v>30</v>
      </c>
      <c r="C98" s="8" t="s">
        <v>192</v>
      </c>
      <c r="D98" s="22">
        <f t="shared" si="48"/>
        <v>4.2</v>
      </c>
      <c r="E98" s="22">
        <v>4.2</v>
      </c>
      <c r="F98" s="22">
        <v>0</v>
      </c>
      <c r="G98" s="22">
        <v>0</v>
      </c>
      <c r="H98" s="22">
        <f t="shared" si="42"/>
        <v>4.2</v>
      </c>
      <c r="I98" s="22">
        <v>4.2</v>
      </c>
      <c r="J98" s="22">
        <f t="shared" si="49"/>
        <v>0</v>
      </c>
      <c r="K98" s="22">
        <f t="shared" si="47"/>
        <v>0</v>
      </c>
      <c r="L98" s="9" t="s">
        <v>59</v>
      </c>
    </row>
    <row r="99" spans="1:12" s="1" customFormat="1" ht="16.899999999999999" customHeight="1" x14ac:dyDescent="0.2">
      <c r="A99" s="11">
        <f t="shared" si="50"/>
        <v>81</v>
      </c>
      <c r="B99" s="11">
        <f t="shared" si="51"/>
        <v>31</v>
      </c>
      <c r="C99" s="8" t="s">
        <v>194</v>
      </c>
      <c r="D99" s="22">
        <f t="shared" si="48"/>
        <v>4.18</v>
      </c>
      <c r="E99" s="22">
        <v>4.18</v>
      </c>
      <c r="F99" s="22">
        <v>0</v>
      </c>
      <c r="G99" s="22">
        <v>0</v>
      </c>
      <c r="H99" s="22">
        <f t="shared" si="42"/>
        <v>4.18</v>
      </c>
      <c r="I99" s="22">
        <v>4.18</v>
      </c>
      <c r="J99" s="22">
        <f t="shared" si="49"/>
        <v>0</v>
      </c>
      <c r="K99" s="22">
        <f t="shared" si="47"/>
        <v>0</v>
      </c>
      <c r="L99" s="9" t="s">
        <v>59</v>
      </c>
    </row>
    <row r="100" spans="1:12" s="1" customFormat="1" ht="16.899999999999999" customHeight="1" x14ac:dyDescent="0.2">
      <c r="A100" s="11">
        <f t="shared" si="50"/>
        <v>82</v>
      </c>
      <c r="B100" s="11">
        <f t="shared" si="51"/>
        <v>32</v>
      </c>
      <c r="C100" s="8" t="s">
        <v>197</v>
      </c>
      <c r="D100" s="22">
        <f t="shared" si="48"/>
        <v>1.0920233579999998</v>
      </c>
      <c r="E100" s="22">
        <v>1.0920233579999998</v>
      </c>
      <c r="F100" s="22">
        <v>0</v>
      </c>
      <c r="G100" s="22">
        <v>0</v>
      </c>
      <c r="H100" s="22">
        <f t="shared" si="42"/>
        <v>1.0920233579999998</v>
      </c>
      <c r="I100" s="22">
        <v>1.0920233579999998</v>
      </c>
      <c r="J100" s="22">
        <f t="shared" si="49"/>
        <v>0</v>
      </c>
      <c r="K100" s="22">
        <f t="shared" si="47"/>
        <v>0</v>
      </c>
      <c r="L100" s="9" t="s">
        <v>59</v>
      </c>
    </row>
    <row r="101" spans="1:12" s="1" customFormat="1" ht="30" customHeight="1" x14ac:dyDescent="0.2">
      <c r="A101" s="11">
        <f t="shared" si="50"/>
        <v>83</v>
      </c>
      <c r="B101" s="11">
        <f t="shared" si="51"/>
        <v>33</v>
      </c>
      <c r="C101" s="19" t="s">
        <v>248</v>
      </c>
      <c r="D101" s="22">
        <f t="shared" si="48"/>
        <v>4.9998000000000005</v>
      </c>
      <c r="E101" s="22">
        <v>0</v>
      </c>
      <c r="F101" s="22">
        <v>0</v>
      </c>
      <c r="G101" s="22">
        <v>4.9998000000000005</v>
      </c>
      <c r="H101" s="22">
        <f t="shared" si="42"/>
        <v>4.9998000000000005</v>
      </c>
      <c r="I101" s="22">
        <v>0</v>
      </c>
      <c r="J101" s="22">
        <f t="shared" si="49"/>
        <v>0</v>
      </c>
      <c r="K101" s="22">
        <f t="shared" si="47"/>
        <v>4.9998000000000005</v>
      </c>
      <c r="L101" s="9"/>
    </row>
    <row r="102" spans="1:12" s="1" customFormat="1" ht="16.899999999999999" customHeight="1" x14ac:dyDescent="0.2">
      <c r="A102" s="11"/>
      <c r="B102" s="6" t="s">
        <v>316</v>
      </c>
      <c r="C102" s="13" t="s">
        <v>15</v>
      </c>
      <c r="D102" s="49">
        <f t="shared" ref="D102:G102" si="52">SUM(D103:D134)</f>
        <v>77.931878097999999</v>
      </c>
      <c r="E102" s="49">
        <f t="shared" si="52"/>
        <v>20.528381714999995</v>
      </c>
      <c r="F102" s="49">
        <f t="shared" si="52"/>
        <v>32.007799934999994</v>
      </c>
      <c r="G102" s="49">
        <f t="shared" si="52"/>
        <v>25.395696447999999</v>
      </c>
      <c r="H102" s="49">
        <f t="shared" si="42"/>
        <v>77.931878097999984</v>
      </c>
      <c r="I102" s="49">
        <v>20.528381714999995</v>
      </c>
      <c r="J102" s="22">
        <f t="shared" si="49"/>
        <v>32.007799934999994</v>
      </c>
      <c r="K102" s="22">
        <f t="shared" si="47"/>
        <v>25.395696447999999</v>
      </c>
      <c r="L102" s="9"/>
    </row>
    <row r="103" spans="1:12" s="1" customFormat="1" ht="16.899999999999999" customHeight="1" x14ac:dyDescent="0.2">
      <c r="A103" s="11">
        <f>A101+1</f>
        <v>84</v>
      </c>
      <c r="B103" s="11">
        <f>B101+1</f>
        <v>34</v>
      </c>
      <c r="C103" s="8" t="s">
        <v>167</v>
      </c>
      <c r="D103" s="22">
        <f t="shared" ref="D103:D134" si="53">E103+F103+G103</f>
        <v>0.46379999999999999</v>
      </c>
      <c r="E103" s="22">
        <v>0.46379999999999999</v>
      </c>
      <c r="F103" s="22">
        <v>0</v>
      </c>
      <c r="G103" s="22">
        <v>0</v>
      </c>
      <c r="H103" s="22">
        <f t="shared" si="42"/>
        <v>0.46379999999999999</v>
      </c>
      <c r="I103" s="22">
        <v>0.46379999999999999</v>
      </c>
      <c r="J103" s="22">
        <f t="shared" si="49"/>
        <v>0</v>
      </c>
      <c r="K103" s="22">
        <f t="shared" si="47"/>
        <v>0</v>
      </c>
      <c r="L103" s="9" t="s">
        <v>59</v>
      </c>
    </row>
    <row r="104" spans="1:12" s="1" customFormat="1" ht="16.899999999999999" customHeight="1" x14ac:dyDescent="0.2">
      <c r="A104" s="11">
        <f>A103+1</f>
        <v>85</v>
      </c>
      <c r="B104" s="11">
        <f>B103+1</f>
        <v>35</v>
      </c>
      <c r="C104" s="8" t="s">
        <v>165</v>
      </c>
      <c r="D104" s="22">
        <f t="shared" si="53"/>
        <v>0.46379999999999999</v>
      </c>
      <c r="E104" s="22">
        <v>0.46379999999999999</v>
      </c>
      <c r="F104" s="22">
        <v>0</v>
      </c>
      <c r="G104" s="22">
        <v>0</v>
      </c>
      <c r="H104" s="22">
        <f t="shared" si="42"/>
        <v>0.46379999999999999</v>
      </c>
      <c r="I104" s="22">
        <v>0.46379999999999999</v>
      </c>
      <c r="J104" s="22">
        <f t="shared" si="49"/>
        <v>0</v>
      </c>
      <c r="K104" s="22">
        <f t="shared" si="47"/>
        <v>0</v>
      </c>
      <c r="L104" s="9" t="s">
        <v>59</v>
      </c>
    </row>
    <row r="105" spans="1:12" s="1" customFormat="1" ht="16.899999999999999" customHeight="1" x14ac:dyDescent="0.2">
      <c r="A105" s="11">
        <f t="shared" ref="A105:A134" si="54">A104+1</f>
        <v>86</v>
      </c>
      <c r="B105" s="11">
        <f t="shared" ref="B105:B134" si="55">B104+1</f>
        <v>36</v>
      </c>
      <c r="C105" s="8" t="s">
        <v>168</v>
      </c>
      <c r="D105" s="22">
        <f t="shared" si="53"/>
        <v>0.46310000000000001</v>
      </c>
      <c r="E105" s="22">
        <v>0.46310000000000001</v>
      </c>
      <c r="F105" s="22">
        <v>0</v>
      </c>
      <c r="G105" s="22">
        <v>0</v>
      </c>
      <c r="H105" s="22">
        <f t="shared" si="42"/>
        <v>0.46310000000000001</v>
      </c>
      <c r="I105" s="22">
        <v>0.46310000000000001</v>
      </c>
      <c r="J105" s="22">
        <f t="shared" si="49"/>
        <v>0</v>
      </c>
      <c r="K105" s="22">
        <f t="shared" si="47"/>
        <v>0</v>
      </c>
      <c r="L105" s="9" t="s">
        <v>59</v>
      </c>
    </row>
    <row r="106" spans="1:12" s="1" customFormat="1" ht="16.899999999999999" customHeight="1" x14ac:dyDescent="0.2">
      <c r="A106" s="11">
        <f t="shared" si="54"/>
        <v>87</v>
      </c>
      <c r="B106" s="11">
        <f t="shared" si="55"/>
        <v>37</v>
      </c>
      <c r="C106" s="8" t="s">
        <v>169</v>
      </c>
      <c r="D106" s="22">
        <f t="shared" si="53"/>
        <v>0.46339999999999998</v>
      </c>
      <c r="E106" s="22">
        <v>0.46339999999999998</v>
      </c>
      <c r="F106" s="22">
        <v>0</v>
      </c>
      <c r="G106" s="22">
        <v>0</v>
      </c>
      <c r="H106" s="22">
        <f t="shared" si="42"/>
        <v>0.46339999999999998</v>
      </c>
      <c r="I106" s="22">
        <v>0.46339999999999998</v>
      </c>
      <c r="J106" s="22">
        <f t="shared" si="49"/>
        <v>0</v>
      </c>
      <c r="K106" s="22">
        <f t="shared" si="47"/>
        <v>0</v>
      </c>
      <c r="L106" s="9" t="s">
        <v>59</v>
      </c>
    </row>
    <row r="107" spans="1:12" s="1" customFormat="1" ht="16.899999999999999" customHeight="1" x14ac:dyDescent="0.2">
      <c r="A107" s="11">
        <f t="shared" si="54"/>
        <v>88</v>
      </c>
      <c r="B107" s="11">
        <f t="shared" si="55"/>
        <v>38</v>
      </c>
      <c r="C107" s="8" t="s">
        <v>170</v>
      </c>
      <c r="D107" s="22">
        <f t="shared" si="53"/>
        <v>0.46379999999999999</v>
      </c>
      <c r="E107" s="22">
        <v>0.46379999999999999</v>
      </c>
      <c r="F107" s="22">
        <v>0</v>
      </c>
      <c r="G107" s="22">
        <v>0</v>
      </c>
      <c r="H107" s="22">
        <f t="shared" si="42"/>
        <v>0.46379999999999999</v>
      </c>
      <c r="I107" s="22">
        <v>0.46379999999999999</v>
      </c>
      <c r="J107" s="22">
        <f t="shared" si="49"/>
        <v>0</v>
      </c>
      <c r="K107" s="22">
        <f t="shared" si="47"/>
        <v>0</v>
      </c>
      <c r="L107" s="9" t="s">
        <v>59</v>
      </c>
    </row>
    <row r="108" spans="1:12" s="1" customFormat="1" ht="16.899999999999999" customHeight="1" x14ac:dyDescent="0.2">
      <c r="A108" s="11">
        <f t="shared" si="54"/>
        <v>89</v>
      </c>
      <c r="B108" s="11">
        <f t="shared" si="55"/>
        <v>39</v>
      </c>
      <c r="C108" s="8" t="s">
        <v>171</v>
      </c>
      <c r="D108" s="22">
        <f t="shared" si="53"/>
        <v>0.4632</v>
      </c>
      <c r="E108" s="22">
        <v>0.4632</v>
      </c>
      <c r="F108" s="22">
        <v>0</v>
      </c>
      <c r="G108" s="22">
        <v>0</v>
      </c>
      <c r="H108" s="22">
        <f t="shared" si="42"/>
        <v>0.4632</v>
      </c>
      <c r="I108" s="22">
        <v>0.4632</v>
      </c>
      <c r="J108" s="22">
        <f t="shared" si="49"/>
        <v>0</v>
      </c>
      <c r="K108" s="22">
        <f t="shared" si="47"/>
        <v>0</v>
      </c>
      <c r="L108" s="9" t="s">
        <v>59</v>
      </c>
    </row>
    <row r="109" spans="1:12" s="1" customFormat="1" ht="16.899999999999999" customHeight="1" x14ac:dyDescent="0.2">
      <c r="A109" s="11">
        <f t="shared" si="54"/>
        <v>90</v>
      </c>
      <c r="B109" s="11">
        <f t="shared" si="55"/>
        <v>40</v>
      </c>
      <c r="C109" s="8" t="s">
        <v>172</v>
      </c>
      <c r="D109" s="22">
        <f t="shared" si="53"/>
        <v>0.46329999999999999</v>
      </c>
      <c r="E109" s="22">
        <v>0.46329999999999999</v>
      </c>
      <c r="F109" s="22">
        <v>0</v>
      </c>
      <c r="G109" s="22">
        <v>0</v>
      </c>
      <c r="H109" s="22">
        <f t="shared" si="42"/>
        <v>0.46329999999999999</v>
      </c>
      <c r="I109" s="22">
        <v>0.46329999999999999</v>
      </c>
      <c r="J109" s="22">
        <f t="shared" si="49"/>
        <v>0</v>
      </c>
      <c r="K109" s="22">
        <f t="shared" si="47"/>
        <v>0</v>
      </c>
      <c r="L109" s="9" t="s">
        <v>59</v>
      </c>
    </row>
    <row r="110" spans="1:12" s="1" customFormat="1" ht="16.899999999999999" customHeight="1" x14ac:dyDescent="0.2">
      <c r="A110" s="11">
        <f t="shared" si="54"/>
        <v>91</v>
      </c>
      <c r="B110" s="11">
        <f t="shared" si="55"/>
        <v>41</v>
      </c>
      <c r="C110" s="8" t="s">
        <v>173</v>
      </c>
      <c r="D110" s="22">
        <f t="shared" si="53"/>
        <v>0.46400000000000002</v>
      </c>
      <c r="E110" s="22">
        <v>0.46400000000000002</v>
      </c>
      <c r="F110" s="22">
        <v>0</v>
      </c>
      <c r="G110" s="22">
        <v>0</v>
      </c>
      <c r="H110" s="22">
        <f t="shared" si="42"/>
        <v>0.46400000000000002</v>
      </c>
      <c r="I110" s="22">
        <v>0.46400000000000002</v>
      </c>
      <c r="J110" s="22">
        <f t="shared" si="49"/>
        <v>0</v>
      </c>
      <c r="K110" s="22">
        <f t="shared" si="47"/>
        <v>0</v>
      </c>
      <c r="L110" s="9" t="s">
        <v>59</v>
      </c>
    </row>
    <row r="111" spans="1:12" s="1" customFormat="1" ht="16.899999999999999" customHeight="1" x14ac:dyDescent="0.2">
      <c r="A111" s="11">
        <f t="shared" si="54"/>
        <v>92</v>
      </c>
      <c r="B111" s="11">
        <f t="shared" si="55"/>
        <v>42</v>
      </c>
      <c r="C111" s="8" t="s">
        <v>174</v>
      </c>
      <c r="D111" s="22">
        <f t="shared" si="53"/>
        <v>0.46339999999999998</v>
      </c>
      <c r="E111" s="22">
        <v>0.46339999999999998</v>
      </c>
      <c r="F111" s="22">
        <v>0</v>
      </c>
      <c r="G111" s="22">
        <v>0</v>
      </c>
      <c r="H111" s="22">
        <f t="shared" si="42"/>
        <v>0.46339999999999998</v>
      </c>
      <c r="I111" s="22">
        <v>0.46339999999999998</v>
      </c>
      <c r="J111" s="22">
        <f t="shared" si="49"/>
        <v>0</v>
      </c>
      <c r="K111" s="22">
        <f t="shared" si="47"/>
        <v>0</v>
      </c>
      <c r="L111" s="9" t="s">
        <v>59</v>
      </c>
    </row>
    <row r="112" spans="1:12" s="1" customFormat="1" ht="16.899999999999999" customHeight="1" x14ac:dyDescent="0.2">
      <c r="A112" s="11">
        <f t="shared" si="54"/>
        <v>93</v>
      </c>
      <c r="B112" s="11">
        <f t="shared" si="55"/>
        <v>43</v>
      </c>
      <c r="C112" s="8" t="s">
        <v>175</v>
      </c>
      <c r="D112" s="22">
        <f t="shared" si="53"/>
        <v>0.4637</v>
      </c>
      <c r="E112" s="22">
        <v>0.4637</v>
      </c>
      <c r="F112" s="22">
        <v>0</v>
      </c>
      <c r="G112" s="22">
        <v>0</v>
      </c>
      <c r="H112" s="22">
        <f t="shared" si="42"/>
        <v>0.4637</v>
      </c>
      <c r="I112" s="22">
        <v>0.4637</v>
      </c>
      <c r="J112" s="22">
        <f t="shared" si="49"/>
        <v>0</v>
      </c>
      <c r="K112" s="22">
        <f t="shared" si="47"/>
        <v>0</v>
      </c>
      <c r="L112" s="9" t="s">
        <v>59</v>
      </c>
    </row>
    <row r="113" spans="1:12" s="1" customFormat="1" ht="16.899999999999999" customHeight="1" x14ac:dyDescent="0.2">
      <c r="A113" s="11">
        <f t="shared" si="54"/>
        <v>94</v>
      </c>
      <c r="B113" s="11">
        <f t="shared" si="55"/>
        <v>44</v>
      </c>
      <c r="C113" s="8" t="s">
        <v>180</v>
      </c>
      <c r="D113" s="22">
        <f t="shared" si="53"/>
        <v>3.9996999999999998</v>
      </c>
      <c r="E113" s="22">
        <v>3.9996999999999998</v>
      </c>
      <c r="F113" s="22">
        <v>0</v>
      </c>
      <c r="G113" s="22">
        <v>0</v>
      </c>
      <c r="H113" s="22">
        <f t="shared" si="42"/>
        <v>3.9996999999999998</v>
      </c>
      <c r="I113" s="22">
        <v>3.9996999999999998</v>
      </c>
      <c r="J113" s="22">
        <f t="shared" si="49"/>
        <v>0</v>
      </c>
      <c r="K113" s="22">
        <f t="shared" si="47"/>
        <v>0</v>
      </c>
      <c r="L113" s="9" t="s">
        <v>59</v>
      </c>
    </row>
    <row r="114" spans="1:12" s="1" customFormat="1" ht="16.899999999999999" customHeight="1" x14ac:dyDescent="0.2">
      <c r="A114" s="11">
        <f t="shared" si="54"/>
        <v>95</v>
      </c>
      <c r="B114" s="11">
        <f t="shared" si="55"/>
        <v>45</v>
      </c>
      <c r="C114" s="8" t="s">
        <v>183</v>
      </c>
      <c r="D114" s="22">
        <f t="shared" si="53"/>
        <v>0.96217600000000003</v>
      </c>
      <c r="E114" s="22">
        <v>0.96217600000000003</v>
      </c>
      <c r="F114" s="22">
        <v>0</v>
      </c>
      <c r="G114" s="22">
        <v>0</v>
      </c>
      <c r="H114" s="22">
        <f t="shared" si="42"/>
        <v>0.96217600000000003</v>
      </c>
      <c r="I114" s="22">
        <v>0.96217600000000003</v>
      </c>
      <c r="J114" s="22">
        <f t="shared" si="49"/>
        <v>0</v>
      </c>
      <c r="K114" s="22">
        <f t="shared" si="47"/>
        <v>0</v>
      </c>
      <c r="L114" s="9" t="s">
        <v>59</v>
      </c>
    </row>
    <row r="115" spans="1:12" s="1" customFormat="1" ht="16.899999999999999" customHeight="1" x14ac:dyDescent="0.2">
      <c r="A115" s="11">
        <f t="shared" si="54"/>
        <v>96</v>
      </c>
      <c r="B115" s="11">
        <f t="shared" si="55"/>
        <v>46</v>
      </c>
      <c r="C115" s="8" t="s">
        <v>185</v>
      </c>
      <c r="D115" s="22">
        <f t="shared" si="53"/>
        <v>1.003509</v>
      </c>
      <c r="E115" s="22">
        <v>1.003509</v>
      </c>
      <c r="F115" s="22">
        <v>0</v>
      </c>
      <c r="G115" s="22">
        <v>0</v>
      </c>
      <c r="H115" s="22">
        <f t="shared" si="42"/>
        <v>1.003509</v>
      </c>
      <c r="I115" s="22">
        <v>1.003509</v>
      </c>
      <c r="J115" s="22">
        <f t="shared" si="49"/>
        <v>0</v>
      </c>
      <c r="K115" s="22">
        <f t="shared" si="47"/>
        <v>0</v>
      </c>
      <c r="L115" s="9" t="s">
        <v>59</v>
      </c>
    </row>
    <row r="116" spans="1:12" s="1" customFormat="1" ht="16.899999999999999" customHeight="1" x14ac:dyDescent="0.2">
      <c r="A116" s="11">
        <f t="shared" si="54"/>
        <v>97</v>
      </c>
      <c r="B116" s="11">
        <f t="shared" si="55"/>
        <v>47</v>
      </c>
      <c r="C116" s="8" t="s">
        <v>187</v>
      </c>
      <c r="D116" s="22">
        <f t="shared" si="53"/>
        <v>0.81038130399999997</v>
      </c>
      <c r="E116" s="22">
        <v>0.81038130399999997</v>
      </c>
      <c r="F116" s="22">
        <v>0</v>
      </c>
      <c r="G116" s="22">
        <v>0</v>
      </c>
      <c r="H116" s="22">
        <f t="shared" si="42"/>
        <v>0.81038130399999997</v>
      </c>
      <c r="I116" s="22">
        <v>0.81038130399999997</v>
      </c>
      <c r="J116" s="22">
        <f t="shared" si="49"/>
        <v>0</v>
      </c>
      <c r="K116" s="22">
        <f t="shared" si="47"/>
        <v>0</v>
      </c>
      <c r="L116" s="9" t="s">
        <v>59</v>
      </c>
    </row>
    <row r="117" spans="1:12" s="1" customFormat="1" ht="16.899999999999999" customHeight="1" x14ac:dyDescent="0.2">
      <c r="A117" s="11">
        <f t="shared" si="54"/>
        <v>98</v>
      </c>
      <c r="B117" s="11">
        <f t="shared" si="55"/>
        <v>48</v>
      </c>
      <c r="C117" s="8" t="s">
        <v>189</v>
      </c>
      <c r="D117" s="22">
        <f t="shared" si="53"/>
        <v>1.200577258</v>
      </c>
      <c r="E117" s="22">
        <v>1.200577258</v>
      </c>
      <c r="F117" s="22">
        <v>0</v>
      </c>
      <c r="G117" s="22">
        <v>0</v>
      </c>
      <c r="H117" s="22">
        <f t="shared" si="42"/>
        <v>1.200577258</v>
      </c>
      <c r="I117" s="22">
        <v>1.200577258</v>
      </c>
      <c r="J117" s="22">
        <f t="shared" si="49"/>
        <v>0</v>
      </c>
      <c r="K117" s="22">
        <f t="shared" si="47"/>
        <v>0</v>
      </c>
      <c r="L117" s="9" t="s">
        <v>59</v>
      </c>
    </row>
    <row r="118" spans="1:12" s="1" customFormat="1" ht="16.899999999999999" customHeight="1" x14ac:dyDescent="0.2">
      <c r="A118" s="11">
        <f t="shared" si="54"/>
        <v>99</v>
      </c>
      <c r="B118" s="11">
        <f t="shared" si="55"/>
        <v>49</v>
      </c>
      <c r="C118" s="8" t="s">
        <v>191</v>
      </c>
      <c r="D118" s="22">
        <f t="shared" si="53"/>
        <v>1.2002449999999998</v>
      </c>
      <c r="E118" s="22">
        <v>1.2002449999999998</v>
      </c>
      <c r="F118" s="22">
        <v>0</v>
      </c>
      <c r="G118" s="22">
        <v>0</v>
      </c>
      <c r="H118" s="22">
        <f t="shared" si="42"/>
        <v>1.2002449999999998</v>
      </c>
      <c r="I118" s="22">
        <v>1.2002449999999998</v>
      </c>
      <c r="J118" s="22">
        <f t="shared" si="49"/>
        <v>0</v>
      </c>
      <c r="K118" s="22">
        <f t="shared" si="47"/>
        <v>0</v>
      </c>
      <c r="L118" s="9" t="s">
        <v>59</v>
      </c>
    </row>
    <row r="119" spans="1:12" s="1" customFormat="1" ht="16.899999999999999" customHeight="1" x14ac:dyDescent="0.2">
      <c r="A119" s="11">
        <f t="shared" si="54"/>
        <v>100</v>
      </c>
      <c r="B119" s="11">
        <f t="shared" si="55"/>
        <v>50</v>
      </c>
      <c r="C119" s="8" t="s">
        <v>193</v>
      </c>
      <c r="D119" s="22">
        <f t="shared" si="53"/>
        <v>1.204943307</v>
      </c>
      <c r="E119" s="22">
        <v>1.204943307</v>
      </c>
      <c r="F119" s="22">
        <v>0</v>
      </c>
      <c r="G119" s="22">
        <v>0</v>
      </c>
      <c r="H119" s="22">
        <f t="shared" si="42"/>
        <v>1.204943307</v>
      </c>
      <c r="I119" s="22">
        <v>1.204943307</v>
      </c>
      <c r="J119" s="22">
        <f t="shared" si="49"/>
        <v>0</v>
      </c>
      <c r="K119" s="22">
        <f t="shared" si="47"/>
        <v>0</v>
      </c>
      <c r="L119" s="9" t="s">
        <v>59</v>
      </c>
    </row>
    <row r="120" spans="1:12" s="1" customFormat="1" ht="16.899999999999999" customHeight="1" x14ac:dyDescent="0.2">
      <c r="A120" s="11">
        <f t="shared" si="54"/>
        <v>101</v>
      </c>
      <c r="B120" s="11">
        <f t="shared" si="55"/>
        <v>51</v>
      </c>
      <c r="C120" s="8" t="s">
        <v>195</v>
      </c>
      <c r="D120" s="22">
        <f t="shared" si="53"/>
        <v>1.201318318</v>
      </c>
      <c r="E120" s="22">
        <v>1.201318318</v>
      </c>
      <c r="F120" s="22">
        <v>0</v>
      </c>
      <c r="G120" s="22">
        <v>0</v>
      </c>
      <c r="H120" s="22">
        <f t="shared" si="42"/>
        <v>1.201318318</v>
      </c>
      <c r="I120" s="22">
        <v>1.201318318</v>
      </c>
      <c r="J120" s="22">
        <f t="shared" si="49"/>
        <v>0</v>
      </c>
      <c r="K120" s="22">
        <f t="shared" si="47"/>
        <v>0</v>
      </c>
      <c r="L120" s="9" t="s">
        <v>59</v>
      </c>
    </row>
    <row r="121" spans="1:12" s="1" customFormat="1" ht="16.899999999999999" customHeight="1" x14ac:dyDescent="0.2">
      <c r="A121" s="11">
        <f t="shared" si="54"/>
        <v>102</v>
      </c>
      <c r="B121" s="11">
        <f t="shared" si="55"/>
        <v>52</v>
      </c>
      <c r="C121" s="8" t="s">
        <v>198</v>
      </c>
      <c r="D121" s="22">
        <f t="shared" si="53"/>
        <v>4.3100315280000006</v>
      </c>
      <c r="E121" s="22">
        <v>4.3100315280000006</v>
      </c>
      <c r="F121" s="22">
        <v>0</v>
      </c>
      <c r="G121" s="22">
        <v>0</v>
      </c>
      <c r="H121" s="22">
        <f t="shared" si="42"/>
        <v>4.3100315280000006</v>
      </c>
      <c r="I121" s="22">
        <v>4.3100315280000006</v>
      </c>
      <c r="J121" s="22">
        <f t="shared" si="49"/>
        <v>0</v>
      </c>
      <c r="K121" s="22">
        <f t="shared" si="47"/>
        <v>0</v>
      </c>
      <c r="L121" s="9" t="s">
        <v>59</v>
      </c>
    </row>
    <row r="122" spans="1:12" ht="16.899999999999999" customHeight="1" x14ac:dyDescent="0.25">
      <c r="A122" s="11">
        <f>A121+1</f>
        <v>103</v>
      </c>
      <c r="B122" s="11">
        <f>B121+1</f>
        <v>53</v>
      </c>
      <c r="C122" s="8" t="s">
        <v>201</v>
      </c>
      <c r="D122" s="22">
        <f t="shared" si="53"/>
        <v>8.2173999349999995</v>
      </c>
      <c r="E122" s="22">
        <v>0</v>
      </c>
      <c r="F122" s="22">
        <v>8.2173999349999995</v>
      </c>
      <c r="G122" s="22">
        <v>0</v>
      </c>
      <c r="H122" s="22">
        <f t="shared" si="42"/>
        <v>8.2173999349999995</v>
      </c>
      <c r="I122" s="22">
        <v>0</v>
      </c>
      <c r="J122" s="22">
        <f t="shared" si="49"/>
        <v>8.2173999349999995</v>
      </c>
      <c r="K122" s="22">
        <f t="shared" si="47"/>
        <v>0</v>
      </c>
      <c r="L122" s="9" t="s">
        <v>98</v>
      </c>
    </row>
    <row r="123" spans="1:12" s="1" customFormat="1" ht="16.899999999999999" customHeight="1" x14ac:dyDescent="0.2">
      <c r="A123" s="11">
        <f t="shared" si="54"/>
        <v>104</v>
      </c>
      <c r="B123" s="11">
        <f t="shared" si="55"/>
        <v>54</v>
      </c>
      <c r="C123" s="8" t="s">
        <v>215</v>
      </c>
      <c r="D123" s="22">
        <f t="shared" si="53"/>
        <v>0.75170000000000003</v>
      </c>
      <c r="E123" s="22">
        <v>0</v>
      </c>
      <c r="F123" s="22">
        <v>0.75170000000000003</v>
      </c>
      <c r="G123" s="22">
        <v>0</v>
      </c>
      <c r="H123" s="22">
        <f t="shared" si="42"/>
        <v>0.75170000000000003</v>
      </c>
      <c r="I123" s="22">
        <v>0</v>
      </c>
      <c r="J123" s="22">
        <f t="shared" si="49"/>
        <v>0.75170000000000003</v>
      </c>
      <c r="K123" s="22">
        <f t="shared" si="47"/>
        <v>0</v>
      </c>
      <c r="L123" s="9" t="s">
        <v>59</v>
      </c>
    </row>
    <row r="124" spans="1:12" s="1" customFormat="1" ht="16.899999999999999" customHeight="1" x14ac:dyDescent="0.2">
      <c r="A124" s="11">
        <f t="shared" si="54"/>
        <v>105</v>
      </c>
      <c r="B124" s="11">
        <f t="shared" si="55"/>
        <v>55</v>
      </c>
      <c r="C124" s="8" t="s">
        <v>216</v>
      </c>
      <c r="D124" s="22">
        <f t="shared" si="53"/>
        <v>0.85</v>
      </c>
      <c r="E124" s="22">
        <v>0</v>
      </c>
      <c r="F124" s="22">
        <v>0.85</v>
      </c>
      <c r="G124" s="22">
        <v>0</v>
      </c>
      <c r="H124" s="22">
        <f t="shared" si="42"/>
        <v>0.85</v>
      </c>
      <c r="I124" s="22">
        <v>0</v>
      </c>
      <c r="J124" s="22">
        <f t="shared" si="49"/>
        <v>0.85</v>
      </c>
      <c r="K124" s="22">
        <f t="shared" ref="K124:K155" si="56">G124</f>
        <v>0</v>
      </c>
      <c r="L124" s="9" t="s">
        <v>59</v>
      </c>
    </row>
    <row r="125" spans="1:12" s="1" customFormat="1" ht="16.899999999999999" customHeight="1" x14ac:dyDescent="0.2">
      <c r="A125" s="11">
        <f t="shared" si="54"/>
        <v>106</v>
      </c>
      <c r="B125" s="11">
        <f t="shared" si="55"/>
        <v>56</v>
      </c>
      <c r="C125" s="8" t="s">
        <v>218</v>
      </c>
      <c r="D125" s="22">
        <f t="shared" si="53"/>
        <v>5.6</v>
      </c>
      <c r="E125" s="22">
        <v>0</v>
      </c>
      <c r="F125" s="22">
        <v>5</v>
      </c>
      <c r="G125" s="22">
        <v>0.6</v>
      </c>
      <c r="H125" s="22">
        <f t="shared" si="42"/>
        <v>5.6</v>
      </c>
      <c r="I125" s="22">
        <v>0</v>
      </c>
      <c r="J125" s="22">
        <f t="shared" si="49"/>
        <v>5</v>
      </c>
      <c r="K125" s="22">
        <f t="shared" si="56"/>
        <v>0.6</v>
      </c>
      <c r="L125" s="9" t="s">
        <v>98</v>
      </c>
    </row>
    <row r="126" spans="1:12" s="1" customFormat="1" ht="16.899999999999999" customHeight="1" x14ac:dyDescent="0.2">
      <c r="A126" s="11">
        <f t="shared" si="54"/>
        <v>107</v>
      </c>
      <c r="B126" s="11">
        <f t="shared" si="55"/>
        <v>57</v>
      </c>
      <c r="C126" s="8" t="s">
        <v>219</v>
      </c>
      <c r="D126" s="22">
        <f t="shared" si="53"/>
        <v>2</v>
      </c>
      <c r="E126" s="22">
        <v>0</v>
      </c>
      <c r="F126" s="22">
        <v>2</v>
      </c>
      <c r="G126" s="22">
        <v>0</v>
      </c>
      <c r="H126" s="22">
        <f t="shared" si="42"/>
        <v>2</v>
      </c>
      <c r="I126" s="22">
        <v>0</v>
      </c>
      <c r="J126" s="22">
        <f t="shared" ref="J126:J157" si="57">F126</f>
        <v>2</v>
      </c>
      <c r="K126" s="22">
        <f t="shared" si="56"/>
        <v>0</v>
      </c>
      <c r="L126" s="9" t="s">
        <v>98</v>
      </c>
    </row>
    <row r="127" spans="1:12" s="1" customFormat="1" ht="16.899999999999999" customHeight="1" x14ac:dyDescent="0.2">
      <c r="A127" s="11">
        <f t="shared" si="54"/>
        <v>108</v>
      </c>
      <c r="B127" s="11">
        <f t="shared" si="55"/>
        <v>58</v>
      </c>
      <c r="C127" s="8" t="s">
        <v>220</v>
      </c>
      <c r="D127" s="22">
        <f t="shared" si="53"/>
        <v>1.7</v>
      </c>
      <c r="E127" s="22">
        <v>0</v>
      </c>
      <c r="F127" s="22">
        <v>1.7</v>
      </c>
      <c r="G127" s="22">
        <v>0</v>
      </c>
      <c r="H127" s="22">
        <f t="shared" si="42"/>
        <v>1.7</v>
      </c>
      <c r="I127" s="22">
        <v>0</v>
      </c>
      <c r="J127" s="22">
        <f t="shared" si="57"/>
        <v>1.7</v>
      </c>
      <c r="K127" s="22">
        <f t="shared" si="56"/>
        <v>0</v>
      </c>
      <c r="L127" s="9" t="s">
        <v>98</v>
      </c>
    </row>
    <row r="128" spans="1:12" s="1" customFormat="1" ht="16.899999999999999" customHeight="1" x14ac:dyDescent="0.2">
      <c r="A128" s="11">
        <f t="shared" si="54"/>
        <v>109</v>
      </c>
      <c r="B128" s="11">
        <f t="shared" si="55"/>
        <v>59</v>
      </c>
      <c r="C128" s="19" t="s">
        <v>222</v>
      </c>
      <c r="D128" s="22">
        <f t="shared" si="53"/>
        <v>5</v>
      </c>
      <c r="E128" s="22">
        <v>0</v>
      </c>
      <c r="F128" s="22">
        <v>5</v>
      </c>
      <c r="G128" s="22">
        <v>0</v>
      </c>
      <c r="H128" s="22">
        <f t="shared" si="42"/>
        <v>5</v>
      </c>
      <c r="I128" s="22">
        <v>0</v>
      </c>
      <c r="J128" s="22">
        <f t="shared" si="57"/>
        <v>5</v>
      </c>
      <c r="K128" s="22">
        <f t="shared" si="56"/>
        <v>0</v>
      </c>
      <c r="L128" s="9" t="s">
        <v>98</v>
      </c>
    </row>
    <row r="129" spans="1:12" s="1" customFormat="1" ht="28.9" customHeight="1" x14ac:dyDescent="0.2">
      <c r="A129" s="11">
        <f t="shared" si="54"/>
        <v>110</v>
      </c>
      <c r="B129" s="11">
        <f t="shared" si="55"/>
        <v>60</v>
      </c>
      <c r="C129" s="8" t="s">
        <v>206</v>
      </c>
      <c r="D129" s="22">
        <f t="shared" si="53"/>
        <v>8.4887000000000015</v>
      </c>
      <c r="E129" s="22">
        <v>0</v>
      </c>
      <c r="F129" s="22">
        <v>8.4887000000000015</v>
      </c>
      <c r="G129" s="22">
        <v>0</v>
      </c>
      <c r="H129" s="22">
        <f t="shared" si="42"/>
        <v>8.4887000000000015</v>
      </c>
      <c r="I129" s="22">
        <v>0</v>
      </c>
      <c r="J129" s="22">
        <f t="shared" si="57"/>
        <v>8.4887000000000015</v>
      </c>
      <c r="K129" s="22">
        <f t="shared" si="56"/>
        <v>0</v>
      </c>
      <c r="L129" s="9" t="s">
        <v>98</v>
      </c>
    </row>
    <row r="130" spans="1:12" s="1" customFormat="1" ht="16.899999999999999" customHeight="1" x14ac:dyDescent="0.2">
      <c r="A130" s="11">
        <f t="shared" si="54"/>
        <v>111</v>
      </c>
      <c r="B130" s="11">
        <f t="shared" si="55"/>
        <v>61</v>
      </c>
      <c r="C130" s="18" t="s">
        <v>240</v>
      </c>
      <c r="D130" s="22">
        <f t="shared" si="53"/>
        <v>2.4991999999999996</v>
      </c>
      <c r="E130" s="22">
        <v>0</v>
      </c>
      <c r="F130" s="22">
        <v>0</v>
      </c>
      <c r="G130" s="22">
        <v>2.4991999999999996</v>
      </c>
      <c r="H130" s="22">
        <f t="shared" si="42"/>
        <v>2.4991999999999996</v>
      </c>
      <c r="I130" s="22">
        <v>0</v>
      </c>
      <c r="J130" s="22">
        <f t="shared" si="57"/>
        <v>0</v>
      </c>
      <c r="K130" s="22">
        <f t="shared" si="56"/>
        <v>2.4991999999999996</v>
      </c>
      <c r="L130" s="9" t="s">
        <v>98</v>
      </c>
    </row>
    <row r="131" spans="1:12" s="1" customFormat="1" ht="16.899999999999999" customHeight="1" x14ac:dyDescent="0.2">
      <c r="A131" s="11">
        <f t="shared" si="54"/>
        <v>112</v>
      </c>
      <c r="B131" s="11">
        <f t="shared" si="55"/>
        <v>62</v>
      </c>
      <c r="C131" s="8" t="s">
        <v>242</v>
      </c>
      <c r="D131" s="22">
        <f t="shared" si="53"/>
        <v>4.9964964480000003</v>
      </c>
      <c r="E131" s="22">
        <v>0</v>
      </c>
      <c r="F131" s="22">
        <v>0</v>
      </c>
      <c r="G131" s="22">
        <v>4.9964964480000003</v>
      </c>
      <c r="H131" s="22">
        <f t="shared" si="42"/>
        <v>4.9964964480000003</v>
      </c>
      <c r="I131" s="22">
        <v>0</v>
      </c>
      <c r="J131" s="22">
        <f t="shared" si="57"/>
        <v>0</v>
      </c>
      <c r="K131" s="22">
        <f t="shared" si="56"/>
        <v>4.9964964480000003</v>
      </c>
      <c r="L131" s="9" t="s">
        <v>98</v>
      </c>
    </row>
    <row r="132" spans="1:12" s="1" customFormat="1" ht="29.45" customHeight="1" x14ac:dyDescent="0.2">
      <c r="A132" s="11">
        <f t="shared" si="54"/>
        <v>113</v>
      </c>
      <c r="B132" s="11">
        <f t="shared" si="55"/>
        <v>63</v>
      </c>
      <c r="C132" s="8" t="s">
        <v>307</v>
      </c>
      <c r="D132" s="22">
        <v>6.1</v>
      </c>
      <c r="E132" s="22">
        <v>0</v>
      </c>
      <c r="F132" s="22">
        <v>0</v>
      </c>
      <c r="G132" s="22">
        <v>6.1</v>
      </c>
      <c r="H132" s="22">
        <f t="shared" si="42"/>
        <v>6.1</v>
      </c>
      <c r="I132" s="22">
        <v>0</v>
      </c>
      <c r="J132" s="22">
        <f t="shared" si="57"/>
        <v>0</v>
      </c>
      <c r="K132" s="22">
        <f t="shared" si="56"/>
        <v>6.1</v>
      </c>
      <c r="L132" s="9" t="s">
        <v>98</v>
      </c>
    </row>
    <row r="133" spans="1:12" ht="30" customHeight="1" x14ac:dyDescent="0.25">
      <c r="A133" s="11">
        <f t="shared" si="54"/>
        <v>114</v>
      </c>
      <c r="B133" s="11">
        <f t="shared" si="55"/>
        <v>64</v>
      </c>
      <c r="C133" s="19" t="s">
        <v>254</v>
      </c>
      <c r="D133" s="22">
        <f t="shared" si="53"/>
        <v>10</v>
      </c>
      <c r="E133" s="22">
        <v>0</v>
      </c>
      <c r="F133" s="22">
        <v>0</v>
      </c>
      <c r="G133" s="22">
        <v>10</v>
      </c>
      <c r="H133" s="22">
        <f t="shared" si="42"/>
        <v>10</v>
      </c>
      <c r="I133" s="22">
        <v>0</v>
      </c>
      <c r="J133" s="22">
        <f t="shared" si="57"/>
        <v>0</v>
      </c>
      <c r="K133" s="22">
        <f t="shared" si="56"/>
        <v>10</v>
      </c>
      <c r="L133" s="9" t="s">
        <v>98</v>
      </c>
    </row>
    <row r="134" spans="1:12" s="1" customFormat="1" ht="16.899999999999999" customHeight="1" x14ac:dyDescent="0.2">
      <c r="A134" s="11">
        <f t="shared" si="54"/>
        <v>115</v>
      </c>
      <c r="B134" s="11">
        <f t="shared" si="55"/>
        <v>65</v>
      </c>
      <c r="C134" s="19" t="s">
        <v>249</v>
      </c>
      <c r="D134" s="22">
        <f t="shared" si="53"/>
        <v>1.2</v>
      </c>
      <c r="E134" s="22">
        <v>0</v>
      </c>
      <c r="F134" s="22">
        <v>0</v>
      </c>
      <c r="G134" s="22">
        <v>1.2</v>
      </c>
      <c r="H134" s="22">
        <f t="shared" si="42"/>
        <v>1.2</v>
      </c>
      <c r="I134" s="22">
        <v>0</v>
      </c>
      <c r="J134" s="22">
        <f t="shared" si="57"/>
        <v>0</v>
      </c>
      <c r="K134" s="22">
        <f t="shared" si="56"/>
        <v>1.2</v>
      </c>
      <c r="L134" s="9" t="s">
        <v>98</v>
      </c>
    </row>
    <row r="135" spans="1:12" s="1" customFormat="1" ht="16.899999999999999" customHeight="1" x14ac:dyDescent="0.2">
      <c r="A135" s="11"/>
      <c r="B135" s="6" t="s">
        <v>317</v>
      </c>
      <c r="C135" s="13" t="s">
        <v>62</v>
      </c>
      <c r="D135" s="49">
        <f t="shared" ref="D135:G135" si="58">SUM(D136:D149)</f>
        <v>27.589738480999994</v>
      </c>
      <c r="E135" s="49">
        <f t="shared" si="58"/>
        <v>0</v>
      </c>
      <c r="F135" s="49">
        <f t="shared" si="58"/>
        <v>26.489738480999993</v>
      </c>
      <c r="G135" s="49">
        <f t="shared" si="58"/>
        <v>1.1000000000000001</v>
      </c>
      <c r="H135" s="49">
        <f t="shared" si="42"/>
        <v>27.589738480999994</v>
      </c>
      <c r="I135" s="49">
        <v>0</v>
      </c>
      <c r="J135" s="22">
        <f t="shared" si="57"/>
        <v>26.489738480999993</v>
      </c>
      <c r="K135" s="22">
        <f t="shared" si="56"/>
        <v>1.1000000000000001</v>
      </c>
      <c r="L135" s="9"/>
    </row>
    <row r="136" spans="1:12" s="1" customFormat="1" ht="16.899999999999999" customHeight="1" x14ac:dyDescent="0.2">
      <c r="A136" s="11">
        <f>A134+1</f>
        <v>116</v>
      </c>
      <c r="B136" s="11">
        <f>B134+1</f>
        <v>66</v>
      </c>
      <c r="C136" s="8" t="s">
        <v>202</v>
      </c>
      <c r="D136" s="22">
        <f t="shared" ref="D136:D149" si="59">E136+F136+G136</f>
        <v>6.9998000000000005</v>
      </c>
      <c r="E136" s="22">
        <v>0</v>
      </c>
      <c r="F136" s="22">
        <v>6.9998000000000005</v>
      </c>
      <c r="G136" s="22">
        <v>0</v>
      </c>
      <c r="H136" s="22">
        <f t="shared" si="42"/>
        <v>6.9998000000000005</v>
      </c>
      <c r="I136" s="22">
        <v>0</v>
      </c>
      <c r="J136" s="22">
        <f t="shared" si="57"/>
        <v>6.9998000000000005</v>
      </c>
      <c r="K136" s="22">
        <f t="shared" si="56"/>
        <v>0</v>
      </c>
      <c r="L136" s="9" t="s">
        <v>98</v>
      </c>
    </row>
    <row r="137" spans="1:12" s="1" customFormat="1" ht="16.899999999999999" customHeight="1" x14ac:dyDescent="0.2">
      <c r="A137" s="11">
        <f>A136+1</f>
        <v>117</v>
      </c>
      <c r="B137" s="11">
        <f>B136+1</f>
        <v>67</v>
      </c>
      <c r="C137" s="8" t="s">
        <v>203</v>
      </c>
      <c r="D137" s="22">
        <f t="shared" si="59"/>
        <v>6.9942000000000002</v>
      </c>
      <c r="E137" s="22">
        <v>0</v>
      </c>
      <c r="F137" s="22">
        <v>6.9942000000000002</v>
      </c>
      <c r="G137" s="22">
        <v>0</v>
      </c>
      <c r="H137" s="22">
        <f t="shared" si="42"/>
        <v>6.9942000000000002</v>
      </c>
      <c r="I137" s="22">
        <v>0</v>
      </c>
      <c r="J137" s="22">
        <f t="shared" si="57"/>
        <v>6.9942000000000002</v>
      </c>
      <c r="K137" s="22">
        <f t="shared" si="56"/>
        <v>0</v>
      </c>
      <c r="L137" s="9" t="s">
        <v>98</v>
      </c>
    </row>
    <row r="138" spans="1:12" s="1" customFormat="1" ht="16.899999999999999" customHeight="1" x14ac:dyDescent="0.2">
      <c r="A138" s="11">
        <f t="shared" ref="A138:A149" si="60">A137+1</f>
        <v>118</v>
      </c>
      <c r="B138" s="11">
        <f t="shared" ref="B138:B149" si="61">B137+1</f>
        <v>68</v>
      </c>
      <c r="C138" s="8" t="s">
        <v>204</v>
      </c>
      <c r="D138" s="22">
        <f t="shared" si="59"/>
        <v>8.4949999999999992</v>
      </c>
      <c r="E138" s="22">
        <v>0</v>
      </c>
      <c r="F138" s="22">
        <v>8.4949999999999992</v>
      </c>
      <c r="G138" s="22">
        <v>0</v>
      </c>
      <c r="H138" s="22">
        <f t="shared" si="42"/>
        <v>8.4949999999999992</v>
      </c>
      <c r="I138" s="22">
        <v>0</v>
      </c>
      <c r="J138" s="22">
        <f t="shared" si="57"/>
        <v>8.4949999999999992</v>
      </c>
      <c r="K138" s="22">
        <f t="shared" si="56"/>
        <v>0</v>
      </c>
      <c r="L138" s="9" t="s">
        <v>98</v>
      </c>
    </row>
    <row r="139" spans="1:12" s="1" customFormat="1" ht="30" customHeight="1" x14ac:dyDescent="0.2">
      <c r="A139" s="11">
        <f t="shared" si="60"/>
        <v>119</v>
      </c>
      <c r="B139" s="11">
        <f t="shared" si="61"/>
        <v>69</v>
      </c>
      <c r="C139" s="8" t="s">
        <v>205</v>
      </c>
      <c r="D139" s="22">
        <f t="shared" si="59"/>
        <v>1.1464621799999999</v>
      </c>
      <c r="E139" s="22">
        <v>0</v>
      </c>
      <c r="F139" s="22">
        <v>1.1464621799999999</v>
      </c>
      <c r="G139" s="22">
        <v>0</v>
      </c>
      <c r="H139" s="22">
        <f t="shared" si="42"/>
        <v>1.1464621799999999</v>
      </c>
      <c r="I139" s="22">
        <v>0</v>
      </c>
      <c r="J139" s="22">
        <f t="shared" si="57"/>
        <v>1.1464621799999999</v>
      </c>
      <c r="K139" s="22">
        <f t="shared" si="56"/>
        <v>0</v>
      </c>
      <c r="L139" s="9" t="s">
        <v>98</v>
      </c>
    </row>
    <row r="140" spans="1:12" s="1" customFormat="1" ht="16.899999999999999" customHeight="1" x14ac:dyDescent="0.2">
      <c r="A140" s="11">
        <f t="shared" si="60"/>
        <v>120</v>
      </c>
      <c r="B140" s="11">
        <f t="shared" si="61"/>
        <v>70</v>
      </c>
      <c r="C140" s="8" t="s">
        <v>207</v>
      </c>
      <c r="D140" s="22">
        <f t="shared" si="59"/>
        <v>0.34946534000000001</v>
      </c>
      <c r="E140" s="22">
        <v>0</v>
      </c>
      <c r="F140" s="22">
        <v>0.34946534000000001</v>
      </c>
      <c r="G140" s="22">
        <v>0</v>
      </c>
      <c r="H140" s="22">
        <f t="shared" ref="H140:H180" si="62">I140+J140+K140</f>
        <v>0.34946534000000001</v>
      </c>
      <c r="I140" s="22">
        <v>0</v>
      </c>
      <c r="J140" s="22">
        <f t="shared" si="57"/>
        <v>0.34946534000000001</v>
      </c>
      <c r="K140" s="22">
        <f t="shared" si="56"/>
        <v>0</v>
      </c>
      <c r="L140" s="9" t="s">
        <v>98</v>
      </c>
    </row>
    <row r="141" spans="1:12" s="1" customFormat="1" ht="16.899999999999999" customHeight="1" x14ac:dyDescent="0.2">
      <c r="A141" s="11">
        <f t="shared" si="60"/>
        <v>121</v>
      </c>
      <c r="B141" s="11">
        <f t="shared" si="61"/>
        <v>71</v>
      </c>
      <c r="C141" s="8" t="s">
        <v>208</v>
      </c>
      <c r="D141" s="22">
        <f t="shared" si="59"/>
        <v>0.29983852599999999</v>
      </c>
      <c r="E141" s="22">
        <v>0</v>
      </c>
      <c r="F141" s="22">
        <v>0.29983852599999999</v>
      </c>
      <c r="G141" s="22">
        <v>0</v>
      </c>
      <c r="H141" s="22">
        <f t="shared" si="62"/>
        <v>0.29983852599999999</v>
      </c>
      <c r="I141" s="22">
        <v>0</v>
      </c>
      <c r="J141" s="22">
        <f t="shared" si="57"/>
        <v>0.29983852599999999</v>
      </c>
      <c r="K141" s="22">
        <f t="shared" si="56"/>
        <v>0</v>
      </c>
      <c r="L141" s="9" t="s">
        <v>98</v>
      </c>
    </row>
    <row r="142" spans="1:12" s="1" customFormat="1" ht="16.899999999999999" customHeight="1" x14ac:dyDescent="0.2">
      <c r="A142" s="11">
        <f t="shared" si="60"/>
        <v>122</v>
      </c>
      <c r="B142" s="11">
        <f t="shared" si="61"/>
        <v>72</v>
      </c>
      <c r="C142" s="8" t="s">
        <v>209</v>
      </c>
      <c r="D142" s="22">
        <f t="shared" si="59"/>
        <v>0.39927600699999999</v>
      </c>
      <c r="E142" s="22">
        <v>0</v>
      </c>
      <c r="F142" s="22">
        <v>0.39927600699999999</v>
      </c>
      <c r="G142" s="22">
        <v>0</v>
      </c>
      <c r="H142" s="22">
        <f t="shared" si="62"/>
        <v>0.39927600699999999</v>
      </c>
      <c r="I142" s="22">
        <v>0</v>
      </c>
      <c r="J142" s="22">
        <f t="shared" si="57"/>
        <v>0.39927600699999999</v>
      </c>
      <c r="K142" s="22">
        <f t="shared" si="56"/>
        <v>0</v>
      </c>
      <c r="L142" s="9" t="s">
        <v>98</v>
      </c>
    </row>
    <row r="143" spans="1:12" s="1" customFormat="1" ht="16.899999999999999" customHeight="1" x14ac:dyDescent="0.2">
      <c r="A143" s="11">
        <f t="shared" si="60"/>
        <v>123</v>
      </c>
      <c r="B143" s="11">
        <f t="shared" si="61"/>
        <v>73</v>
      </c>
      <c r="C143" s="8" t="s">
        <v>210</v>
      </c>
      <c r="D143" s="22">
        <f t="shared" si="59"/>
        <v>0.39962365</v>
      </c>
      <c r="E143" s="22">
        <v>0</v>
      </c>
      <c r="F143" s="22">
        <v>0.39962365</v>
      </c>
      <c r="G143" s="22">
        <v>0</v>
      </c>
      <c r="H143" s="22">
        <f t="shared" si="62"/>
        <v>0.39962365</v>
      </c>
      <c r="I143" s="22">
        <v>0</v>
      </c>
      <c r="J143" s="22">
        <f t="shared" si="57"/>
        <v>0.39962365</v>
      </c>
      <c r="K143" s="22">
        <f t="shared" si="56"/>
        <v>0</v>
      </c>
      <c r="L143" s="9" t="s">
        <v>98</v>
      </c>
    </row>
    <row r="144" spans="1:12" s="1" customFormat="1" ht="16.899999999999999" customHeight="1" x14ac:dyDescent="0.2">
      <c r="A144" s="11">
        <f t="shared" si="60"/>
        <v>124</v>
      </c>
      <c r="B144" s="11">
        <f t="shared" si="61"/>
        <v>74</v>
      </c>
      <c r="C144" s="8" t="s">
        <v>211</v>
      </c>
      <c r="D144" s="22">
        <f t="shared" si="59"/>
        <v>0.298721181</v>
      </c>
      <c r="E144" s="22">
        <v>0</v>
      </c>
      <c r="F144" s="22">
        <v>0.298721181</v>
      </c>
      <c r="G144" s="22">
        <v>0</v>
      </c>
      <c r="H144" s="22">
        <f t="shared" si="62"/>
        <v>0.298721181</v>
      </c>
      <c r="I144" s="22">
        <v>0</v>
      </c>
      <c r="J144" s="22">
        <f t="shared" si="57"/>
        <v>0.298721181</v>
      </c>
      <c r="K144" s="22">
        <f t="shared" si="56"/>
        <v>0</v>
      </c>
      <c r="L144" s="9" t="s">
        <v>98</v>
      </c>
    </row>
    <row r="145" spans="1:12" s="1" customFormat="1" ht="16.899999999999999" customHeight="1" x14ac:dyDescent="0.2">
      <c r="A145" s="11">
        <f t="shared" si="60"/>
        <v>125</v>
      </c>
      <c r="B145" s="11">
        <f t="shared" si="61"/>
        <v>75</v>
      </c>
      <c r="C145" s="8" t="s">
        <v>212</v>
      </c>
      <c r="D145" s="22">
        <f t="shared" si="59"/>
        <v>0.38939999999999997</v>
      </c>
      <c r="E145" s="22">
        <v>0</v>
      </c>
      <c r="F145" s="22">
        <v>0.38939999999999997</v>
      </c>
      <c r="G145" s="22">
        <v>0</v>
      </c>
      <c r="H145" s="22">
        <f t="shared" si="62"/>
        <v>0.38939999999999997</v>
      </c>
      <c r="I145" s="22">
        <v>0</v>
      </c>
      <c r="J145" s="22">
        <f t="shared" si="57"/>
        <v>0.38939999999999997</v>
      </c>
      <c r="K145" s="22">
        <f t="shared" si="56"/>
        <v>0</v>
      </c>
      <c r="L145" s="9" t="s">
        <v>98</v>
      </c>
    </row>
    <row r="146" spans="1:12" s="1" customFormat="1" ht="16.899999999999999" customHeight="1" x14ac:dyDescent="0.2">
      <c r="A146" s="11">
        <f t="shared" si="60"/>
        <v>126</v>
      </c>
      <c r="B146" s="11">
        <f t="shared" si="61"/>
        <v>76</v>
      </c>
      <c r="C146" s="8" t="s">
        <v>213</v>
      </c>
      <c r="D146" s="22">
        <f t="shared" si="59"/>
        <v>0.34972109699999998</v>
      </c>
      <c r="E146" s="22">
        <v>0</v>
      </c>
      <c r="F146" s="22">
        <v>0.34972109699999998</v>
      </c>
      <c r="G146" s="22">
        <v>0</v>
      </c>
      <c r="H146" s="22">
        <f t="shared" si="62"/>
        <v>0.34972109699999998</v>
      </c>
      <c r="I146" s="22">
        <v>0</v>
      </c>
      <c r="J146" s="22">
        <f t="shared" si="57"/>
        <v>0.34972109699999998</v>
      </c>
      <c r="K146" s="22">
        <f t="shared" si="56"/>
        <v>0</v>
      </c>
      <c r="L146" s="9" t="s">
        <v>98</v>
      </c>
    </row>
    <row r="147" spans="1:12" s="1" customFormat="1" ht="16.899999999999999" customHeight="1" x14ac:dyDescent="0.2">
      <c r="A147" s="11">
        <f t="shared" si="60"/>
        <v>127</v>
      </c>
      <c r="B147" s="11">
        <f t="shared" si="61"/>
        <v>77</v>
      </c>
      <c r="C147" s="8" t="s">
        <v>214</v>
      </c>
      <c r="D147" s="22">
        <f t="shared" si="59"/>
        <v>0.36823050000000002</v>
      </c>
      <c r="E147" s="22">
        <v>0</v>
      </c>
      <c r="F147" s="22">
        <v>0.36823050000000002</v>
      </c>
      <c r="G147" s="22">
        <v>0</v>
      </c>
      <c r="H147" s="22">
        <f t="shared" si="62"/>
        <v>0.36823050000000002</v>
      </c>
      <c r="I147" s="22">
        <v>0</v>
      </c>
      <c r="J147" s="22">
        <f t="shared" si="57"/>
        <v>0.36823050000000002</v>
      </c>
      <c r="K147" s="22">
        <f t="shared" si="56"/>
        <v>0</v>
      </c>
      <c r="L147" s="9" t="s">
        <v>98</v>
      </c>
    </row>
    <row r="148" spans="1:12" s="1" customFormat="1" ht="16.899999999999999" customHeight="1" x14ac:dyDescent="0.2">
      <c r="A148" s="11">
        <f t="shared" si="60"/>
        <v>128</v>
      </c>
      <c r="B148" s="11">
        <f t="shared" si="61"/>
        <v>78</v>
      </c>
      <c r="C148" s="19" t="s">
        <v>252</v>
      </c>
      <c r="D148" s="22">
        <f t="shared" si="59"/>
        <v>0.35</v>
      </c>
      <c r="E148" s="22">
        <v>0</v>
      </c>
      <c r="F148" s="22">
        <v>0</v>
      </c>
      <c r="G148" s="22">
        <v>0.35</v>
      </c>
      <c r="H148" s="22">
        <f t="shared" si="62"/>
        <v>0.35</v>
      </c>
      <c r="I148" s="22">
        <v>0</v>
      </c>
      <c r="J148" s="22">
        <f t="shared" si="57"/>
        <v>0</v>
      </c>
      <c r="K148" s="22">
        <f t="shared" si="56"/>
        <v>0.35</v>
      </c>
      <c r="L148" s="9" t="s">
        <v>98</v>
      </c>
    </row>
    <row r="149" spans="1:12" s="1" customFormat="1" ht="16.899999999999999" customHeight="1" x14ac:dyDescent="0.2">
      <c r="A149" s="11">
        <f t="shared" si="60"/>
        <v>129</v>
      </c>
      <c r="B149" s="11">
        <f t="shared" si="61"/>
        <v>79</v>
      </c>
      <c r="C149" s="19" t="s">
        <v>253</v>
      </c>
      <c r="D149" s="22">
        <f t="shared" si="59"/>
        <v>0.75</v>
      </c>
      <c r="E149" s="22">
        <v>0</v>
      </c>
      <c r="F149" s="22">
        <v>0</v>
      </c>
      <c r="G149" s="22">
        <v>0.75</v>
      </c>
      <c r="H149" s="22">
        <f t="shared" si="62"/>
        <v>0.75</v>
      </c>
      <c r="I149" s="22">
        <v>0</v>
      </c>
      <c r="J149" s="22">
        <f t="shared" si="57"/>
        <v>0</v>
      </c>
      <c r="K149" s="22">
        <f t="shared" si="56"/>
        <v>0.75</v>
      </c>
      <c r="L149" s="9" t="s">
        <v>98</v>
      </c>
    </row>
    <row r="150" spans="1:12" s="1" customFormat="1" ht="16.899999999999999" customHeight="1" x14ac:dyDescent="0.2">
      <c r="A150" s="11"/>
      <c r="B150" s="6" t="s">
        <v>318</v>
      </c>
      <c r="C150" s="13" t="s">
        <v>346</v>
      </c>
      <c r="D150" s="49">
        <f t="shared" ref="D150:G150" si="63">SUM(D151:D180)</f>
        <v>53.343633650000008</v>
      </c>
      <c r="E150" s="49">
        <f t="shared" si="63"/>
        <v>1.9895</v>
      </c>
      <c r="F150" s="49">
        <f t="shared" si="63"/>
        <v>2.3685</v>
      </c>
      <c r="G150" s="49">
        <f t="shared" si="63"/>
        <v>48.985633650000004</v>
      </c>
      <c r="H150" s="49">
        <f t="shared" si="62"/>
        <v>53.343633650000001</v>
      </c>
      <c r="I150" s="49">
        <v>1.9895</v>
      </c>
      <c r="J150" s="22">
        <f t="shared" si="57"/>
        <v>2.3685</v>
      </c>
      <c r="K150" s="22">
        <f t="shared" si="56"/>
        <v>48.985633650000004</v>
      </c>
      <c r="L150" s="14"/>
    </row>
    <row r="151" spans="1:12" s="1" customFormat="1" ht="16.899999999999999" customHeight="1" x14ac:dyDescent="0.2">
      <c r="A151" s="11">
        <f>A149+1</f>
        <v>130</v>
      </c>
      <c r="B151" s="11">
        <f>B149+1</f>
        <v>80</v>
      </c>
      <c r="C151" s="8" t="s">
        <v>166</v>
      </c>
      <c r="D151" s="22">
        <f t="shared" ref="D151:D155" si="64">E151+F151+G151</f>
        <v>0.46379999999999999</v>
      </c>
      <c r="E151" s="22">
        <v>0.46379999999999999</v>
      </c>
      <c r="F151" s="22">
        <v>0</v>
      </c>
      <c r="G151" s="22">
        <v>0</v>
      </c>
      <c r="H151" s="22">
        <f t="shared" si="62"/>
        <v>0.46379999999999999</v>
      </c>
      <c r="I151" s="22">
        <v>0.46379999999999999</v>
      </c>
      <c r="J151" s="22">
        <f t="shared" si="57"/>
        <v>0</v>
      </c>
      <c r="K151" s="22">
        <f t="shared" si="56"/>
        <v>0</v>
      </c>
      <c r="L151" s="9" t="s">
        <v>59</v>
      </c>
    </row>
    <row r="152" spans="1:12" s="1" customFormat="1" ht="16.899999999999999" customHeight="1" x14ac:dyDescent="0.2">
      <c r="A152" s="11">
        <f>A151+1</f>
        <v>131</v>
      </c>
      <c r="B152" s="11">
        <f>B151+1</f>
        <v>81</v>
      </c>
      <c r="C152" s="8" t="s">
        <v>178</v>
      </c>
      <c r="D152" s="22">
        <f t="shared" si="64"/>
        <v>0.76279999999999992</v>
      </c>
      <c r="E152" s="22">
        <v>0.76279999999999992</v>
      </c>
      <c r="F152" s="22">
        <v>0</v>
      </c>
      <c r="G152" s="22">
        <v>0</v>
      </c>
      <c r="H152" s="22">
        <f t="shared" si="62"/>
        <v>0.76279999999999992</v>
      </c>
      <c r="I152" s="22">
        <v>0.76279999999999992</v>
      </c>
      <c r="J152" s="22">
        <f t="shared" si="57"/>
        <v>0</v>
      </c>
      <c r="K152" s="22">
        <f t="shared" si="56"/>
        <v>0</v>
      </c>
      <c r="L152" s="9" t="s">
        <v>59</v>
      </c>
    </row>
    <row r="153" spans="1:12" s="1" customFormat="1" ht="16.899999999999999" customHeight="1" x14ac:dyDescent="0.2">
      <c r="A153" s="11">
        <f t="shared" ref="A153:A180" si="65">A152+1</f>
        <v>132</v>
      </c>
      <c r="B153" s="11">
        <f t="shared" ref="B153:B180" si="66">B152+1</f>
        <v>82</v>
      </c>
      <c r="C153" s="8" t="s">
        <v>179</v>
      </c>
      <c r="D153" s="22">
        <f t="shared" si="64"/>
        <v>0.76290000000000002</v>
      </c>
      <c r="E153" s="22">
        <v>0.76290000000000002</v>
      </c>
      <c r="F153" s="22">
        <v>0</v>
      </c>
      <c r="G153" s="22">
        <v>0</v>
      </c>
      <c r="H153" s="22">
        <f t="shared" si="62"/>
        <v>0.76290000000000002</v>
      </c>
      <c r="I153" s="22">
        <v>0.76290000000000002</v>
      </c>
      <c r="J153" s="22">
        <f t="shared" si="57"/>
        <v>0</v>
      </c>
      <c r="K153" s="22">
        <f t="shared" si="56"/>
        <v>0</v>
      </c>
      <c r="L153" s="9" t="s">
        <v>59</v>
      </c>
    </row>
    <row r="154" spans="1:12" s="1" customFormat="1" ht="16.899999999999999" customHeight="1" x14ac:dyDescent="0.2">
      <c r="A154" s="11">
        <f t="shared" si="65"/>
        <v>133</v>
      </c>
      <c r="B154" s="11">
        <f t="shared" si="66"/>
        <v>83</v>
      </c>
      <c r="C154" s="8" t="s">
        <v>217</v>
      </c>
      <c r="D154" s="22">
        <f t="shared" si="64"/>
        <v>2.3685</v>
      </c>
      <c r="E154" s="22">
        <v>0</v>
      </c>
      <c r="F154" s="22">
        <v>2.3685</v>
      </c>
      <c r="G154" s="22">
        <v>0</v>
      </c>
      <c r="H154" s="22">
        <f t="shared" si="62"/>
        <v>2.3685</v>
      </c>
      <c r="I154" s="22">
        <v>0</v>
      </c>
      <c r="J154" s="22">
        <f t="shared" si="57"/>
        <v>2.3685</v>
      </c>
      <c r="K154" s="22">
        <f t="shared" si="56"/>
        <v>0</v>
      </c>
      <c r="L154" s="9" t="s">
        <v>256</v>
      </c>
    </row>
    <row r="155" spans="1:12" s="1" customFormat="1" ht="16.899999999999999" customHeight="1" x14ac:dyDescent="0.2">
      <c r="A155" s="11">
        <f t="shared" si="65"/>
        <v>134</v>
      </c>
      <c r="B155" s="11">
        <f t="shared" si="66"/>
        <v>84</v>
      </c>
      <c r="C155" s="8" t="s">
        <v>223</v>
      </c>
      <c r="D155" s="22">
        <f t="shared" si="64"/>
        <v>0.99835164999999992</v>
      </c>
      <c r="E155" s="22">
        <v>0</v>
      </c>
      <c r="F155" s="22">
        <v>0</v>
      </c>
      <c r="G155" s="22">
        <v>0.99835164999999992</v>
      </c>
      <c r="H155" s="22">
        <f t="shared" si="62"/>
        <v>0.99835164999999992</v>
      </c>
      <c r="I155" s="22">
        <v>0</v>
      </c>
      <c r="J155" s="22">
        <f t="shared" si="57"/>
        <v>0</v>
      </c>
      <c r="K155" s="22">
        <f t="shared" si="56"/>
        <v>0.99835164999999992</v>
      </c>
      <c r="L155" s="9" t="s">
        <v>257</v>
      </c>
    </row>
    <row r="156" spans="1:12" s="1" customFormat="1" ht="16.899999999999999" customHeight="1" x14ac:dyDescent="0.2">
      <c r="A156" s="11">
        <f t="shared" si="65"/>
        <v>135</v>
      </c>
      <c r="B156" s="11">
        <f t="shared" si="66"/>
        <v>85</v>
      </c>
      <c r="C156" s="8" t="s">
        <v>227</v>
      </c>
      <c r="D156" s="22">
        <f t="shared" ref="D156:D180" si="67">E156+F156+G156</f>
        <v>0.25950000000000001</v>
      </c>
      <c r="E156" s="22">
        <v>0</v>
      </c>
      <c r="F156" s="22">
        <v>0</v>
      </c>
      <c r="G156" s="22">
        <v>0.25950000000000001</v>
      </c>
      <c r="H156" s="22">
        <f t="shared" si="62"/>
        <v>0.25950000000000001</v>
      </c>
      <c r="I156" s="22">
        <v>0</v>
      </c>
      <c r="J156" s="22">
        <f t="shared" si="57"/>
        <v>0</v>
      </c>
      <c r="K156" s="22">
        <f t="shared" ref="K156:K180" si="68">G156</f>
        <v>0.25950000000000001</v>
      </c>
      <c r="L156" s="9" t="s">
        <v>255</v>
      </c>
    </row>
    <row r="157" spans="1:12" s="1" customFormat="1" ht="16.899999999999999" customHeight="1" x14ac:dyDescent="0.2">
      <c r="A157" s="11">
        <f t="shared" si="65"/>
        <v>136</v>
      </c>
      <c r="B157" s="11">
        <f t="shared" si="66"/>
        <v>86</v>
      </c>
      <c r="C157" s="8" t="s">
        <v>228</v>
      </c>
      <c r="D157" s="22">
        <f t="shared" si="67"/>
        <v>1.0927</v>
      </c>
      <c r="E157" s="22">
        <v>0</v>
      </c>
      <c r="F157" s="22">
        <v>0</v>
      </c>
      <c r="G157" s="22">
        <v>1.0927</v>
      </c>
      <c r="H157" s="22">
        <f t="shared" si="62"/>
        <v>1.0927</v>
      </c>
      <c r="I157" s="22">
        <v>0</v>
      </c>
      <c r="J157" s="22">
        <f t="shared" si="57"/>
        <v>0</v>
      </c>
      <c r="K157" s="22">
        <f t="shared" si="68"/>
        <v>1.0927</v>
      </c>
      <c r="L157" s="9" t="s">
        <v>98</v>
      </c>
    </row>
    <row r="158" spans="1:12" s="1" customFormat="1" ht="30" customHeight="1" x14ac:dyDescent="0.2">
      <c r="A158" s="11">
        <f t="shared" si="65"/>
        <v>137</v>
      </c>
      <c r="B158" s="11">
        <f t="shared" si="66"/>
        <v>87</v>
      </c>
      <c r="C158" s="18" t="s">
        <v>229</v>
      </c>
      <c r="D158" s="22">
        <f t="shared" si="67"/>
        <v>0.59320000000000006</v>
      </c>
      <c r="E158" s="22">
        <v>0</v>
      </c>
      <c r="F158" s="22">
        <v>0</v>
      </c>
      <c r="G158" s="22">
        <v>0.59320000000000006</v>
      </c>
      <c r="H158" s="22">
        <f t="shared" si="62"/>
        <v>0.59320000000000006</v>
      </c>
      <c r="I158" s="22">
        <v>0</v>
      </c>
      <c r="J158" s="22">
        <f t="shared" ref="J158:J180" si="69">F158</f>
        <v>0</v>
      </c>
      <c r="K158" s="22">
        <f t="shared" si="68"/>
        <v>0.59320000000000006</v>
      </c>
      <c r="L158" s="9" t="s">
        <v>257</v>
      </c>
    </row>
    <row r="159" spans="1:12" s="1" customFormat="1" ht="16.899999999999999" customHeight="1" x14ac:dyDescent="0.2">
      <c r="A159" s="11">
        <f t="shared" si="65"/>
        <v>138</v>
      </c>
      <c r="B159" s="11">
        <f t="shared" si="66"/>
        <v>88</v>
      </c>
      <c r="C159" s="8" t="s">
        <v>243</v>
      </c>
      <c r="D159" s="22">
        <f t="shared" si="67"/>
        <v>0</v>
      </c>
      <c r="E159" s="22">
        <v>0</v>
      </c>
      <c r="F159" s="22">
        <v>0</v>
      </c>
      <c r="G159" s="22">
        <v>0</v>
      </c>
      <c r="H159" s="22">
        <f t="shared" si="62"/>
        <v>0</v>
      </c>
      <c r="I159" s="22">
        <v>0</v>
      </c>
      <c r="J159" s="22">
        <f t="shared" si="69"/>
        <v>0</v>
      </c>
      <c r="K159" s="22">
        <f t="shared" si="68"/>
        <v>0</v>
      </c>
      <c r="L159" s="9" t="s">
        <v>98</v>
      </c>
    </row>
    <row r="160" spans="1:12" ht="16.899999999999999" customHeight="1" x14ac:dyDescent="0.25">
      <c r="A160" s="11">
        <f t="shared" si="65"/>
        <v>139</v>
      </c>
      <c r="B160" s="11">
        <f t="shared" si="66"/>
        <v>89</v>
      </c>
      <c r="C160" s="8" t="s">
        <v>244</v>
      </c>
      <c r="D160" s="22">
        <f t="shared" si="67"/>
        <v>1</v>
      </c>
      <c r="E160" s="22">
        <v>0</v>
      </c>
      <c r="F160" s="22">
        <v>0</v>
      </c>
      <c r="G160" s="22">
        <v>1</v>
      </c>
      <c r="H160" s="22">
        <f t="shared" si="62"/>
        <v>1</v>
      </c>
      <c r="I160" s="22">
        <v>0</v>
      </c>
      <c r="J160" s="22">
        <f t="shared" si="69"/>
        <v>0</v>
      </c>
      <c r="K160" s="22">
        <f t="shared" si="68"/>
        <v>1</v>
      </c>
      <c r="L160" s="9" t="s">
        <v>98</v>
      </c>
    </row>
    <row r="161" spans="1:12" ht="16.899999999999999" customHeight="1" x14ac:dyDescent="0.25">
      <c r="A161" s="11">
        <f t="shared" si="65"/>
        <v>140</v>
      </c>
      <c r="B161" s="11">
        <f t="shared" si="66"/>
        <v>90</v>
      </c>
      <c r="C161" s="8" t="s">
        <v>245</v>
      </c>
      <c r="D161" s="22">
        <f t="shared" si="67"/>
        <v>0</v>
      </c>
      <c r="E161" s="22">
        <v>0</v>
      </c>
      <c r="F161" s="22">
        <v>0</v>
      </c>
      <c r="G161" s="22">
        <v>0</v>
      </c>
      <c r="H161" s="22">
        <f t="shared" si="62"/>
        <v>0</v>
      </c>
      <c r="I161" s="22">
        <v>0</v>
      </c>
      <c r="J161" s="22">
        <f t="shared" si="69"/>
        <v>0</v>
      </c>
      <c r="K161" s="22">
        <f t="shared" si="68"/>
        <v>0</v>
      </c>
      <c r="L161" s="9" t="s">
        <v>98</v>
      </c>
    </row>
    <row r="162" spans="1:12" ht="16.899999999999999" customHeight="1" x14ac:dyDescent="0.25">
      <c r="A162" s="11">
        <f t="shared" si="65"/>
        <v>141</v>
      </c>
      <c r="B162" s="11">
        <f t="shared" si="66"/>
        <v>91</v>
      </c>
      <c r="C162" s="8" t="s">
        <v>246</v>
      </c>
      <c r="D162" s="22">
        <f t="shared" si="67"/>
        <v>0</v>
      </c>
      <c r="E162" s="22">
        <v>0</v>
      </c>
      <c r="F162" s="22">
        <v>0</v>
      </c>
      <c r="G162" s="22">
        <v>0</v>
      </c>
      <c r="H162" s="22">
        <f t="shared" si="62"/>
        <v>0</v>
      </c>
      <c r="I162" s="22">
        <v>0</v>
      </c>
      <c r="J162" s="22">
        <f t="shared" si="69"/>
        <v>0</v>
      </c>
      <c r="K162" s="22">
        <f t="shared" si="68"/>
        <v>0</v>
      </c>
      <c r="L162" s="9" t="s">
        <v>98</v>
      </c>
    </row>
    <row r="163" spans="1:12" ht="16.899999999999999" customHeight="1" x14ac:dyDescent="0.25">
      <c r="A163" s="11">
        <f t="shared" si="65"/>
        <v>142</v>
      </c>
      <c r="B163" s="11">
        <f t="shared" si="66"/>
        <v>92</v>
      </c>
      <c r="C163" s="8" t="s">
        <v>269</v>
      </c>
      <c r="D163" s="22">
        <v>10.68</v>
      </c>
      <c r="E163" s="22">
        <v>0</v>
      </c>
      <c r="F163" s="22">
        <v>0</v>
      </c>
      <c r="G163" s="22">
        <v>10.68</v>
      </c>
      <c r="H163" s="22">
        <f t="shared" si="62"/>
        <v>10.68</v>
      </c>
      <c r="I163" s="22">
        <v>0</v>
      </c>
      <c r="J163" s="22">
        <f t="shared" si="69"/>
        <v>0</v>
      </c>
      <c r="K163" s="22">
        <f t="shared" si="68"/>
        <v>10.68</v>
      </c>
      <c r="L163" s="9" t="s">
        <v>60</v>
      </c>
    </row>
    <row r="164" spans="1:12" ht="16.899999999999999" customHeight="1" x14ac:dyDescent="0.25">
      <c r="A164" s="11">
        <f t="shared" si="65"/>
        <v>143</v>
      </c>
      <c r="B164" s="11">
        <f t="shared" si="66"/>
        <v>93</v>
      </c>
      <c r="C164" s="8" t="s">
        <v>270</v>
      </c>
      <c r="D164" s="22">
        <v>9.3529999999999998</v>
      </c>
      <c r="E164" s="22">
        <v>0</v>
      </c>
      <c r="F164" s="22">
        <v>0</v>
      </c>
      <c r="G164" s="22">
        <v>9.3529999999999998</v>
      </c>
      <c r="H164" s="22">
        <f t="shared" si="62"/>
        <v>9.3529999999999998</v>
      </c>
      <c r="I164" s="22">
        <v>0</v>
      </c>
      <c r="J164" s="22">
        <f t="shared" si="69"/>
        <v>0</v>
      </c>
      <c r="K164" s="22">
        <f t="shared" si="68"/>
        <v>9.3529999999999998</v>
      </c>
      <c r="L164" s="9" t="s">
        <v>60</v>
      </c>
    </row>
    <row r="165" spans="1:12" ht="16.899999999999999" customHeight="1" x14ac:dyDescent="0.25">
      <c r="A165" s="11">
        <f t="shared" si="65"/>
        <v>144</v>
      </c>
      <c r="B165" s="11">
        <f t="shared" si="66"/>
        <v>94</v>
      </c>
      <c r="C165" s="8" t="s">
        <v>271</v>
      </c>
      <c r="D165" s="22">
        <v>1.59</v>
      </c>
      <c r="E165" s="22">
        <v>0</v>
      </c>
      <c r="F165" s="22">
        <v>0</v>
      </c>
      <c r="G165" s="22">
        <v>1.59</v>
      </c>
      <c r="H165" s="22">
        <f t="shared" si="62"/>
        <v>1.59</v>
      </c>
      <c r="I165" s="22">
        <v>0</v>
      </c>
      <c r="J165" s="22">
        <f t="shared" si="69"/>
        <v>0</v>
      </c>
      <c r="K165" s="22">
        <f t="shared" si="68"/>
        <v>1.59</v>
      </c>
      <c r="L165" s="9" t="s">
        <v>60</v>
      </c>
    </row>
    <row r="166" spans="1:12" ht="16.899999999999999" customHeight="1" x14ac:dyDescent="0.25">
      <c r="A166" s="11">
        <f t="shared" si="65"/>
        <v>145</v>
      </c>
      <c r="B166" s="11">
        <f t="shared" si="66"/>
        <v>95</v>
      </c>
      <c r="C166" s="8" t="s">
        <v>272</v>
      </c>
      <c r="D166" s="22">
        <v>1.26</v>
      </c>
      <c r="E166" s="22">
        <v>0</v>
      </c>
      <c r="F166" s="22">
        <v>0</v>
      </c>
      <c r="G166" s="22">
        <v>1.26</v>
      </c>
      <c r="H166" s="22">
        <f t="shared" si="62"/>
        <v>1.26</v>
      </c>
      <c r="I166" s="22">
        <v>0</v>
      </c>
      <c r="J166" s="22">
        <f t="shared" si="69"/>
        <v>0</v>
      </c>
      <c r="K166" s="22">
        <f t="shared" si="68"/>
        <v>1.26</v>
      </c>
      <c r="L166" s="9" t="s">
        <v>60</v>
      </c>
    </row>
    <row r="167" spans="1:12" ht="16.899999999999999" customHeight="1" x14ac:dyDescent="0.25">
      <c r="A167" s="11">
        <f t="shared" si="65"/>
        <v>146</v>
      </c>
      <c r="B167" s="11">
        <f t="shared" si="66"/>
        <v>96</v>
      </c>
      <c r="C167" s="8" t="s">
        <v>273</v>
      </c>
      <c r="D167" s="22">
        <v>0.06</v>
      </c>
      <c r="E167" s="22">
        <v>0</v>
      </c>
      <c r="F167" s="22">
        <v>0</v>
      </c>
      <c r="G167" s="22">
        <v>0.06</v>
      </c>
      <c r="H167" s="22">
        <f t="shared" si="62"/>
        <v>0.06</v>
      </c>
      <c r="I167" s="22">
        <v>0</v>
      </c>
      <c r="J167" s="22">
        <f t="shared" si="69"/>
        <v>0</v>
      </c>
      <c r="K167" s="22">
        <f t="shared" si="68"/>
        <v>0.06</v>
      </c>
      <c r="L167" s="9" t="s">
        <v>60</v>
      </c>
    </row>
    <row r="168" spans="1:12" ht="16.149999999999999" customHeight="1" x14ac:dyDescent="0.25">
      <c r="A168" s="11">
        <f t="shared" si="65"/>
        <v>147</v>
      </c>
      <c r="B168" s="11">
        <f t="shared" si="66"/>
        <v>97</v>
      </c>
      <c r="C168" s="8" t="s">
        <v>314</v>
      </c>
      <c r="D168" s="22">
        <v>0.26</v>
      </c>
      <c r="E168" s="22">
        <v>0</v>
      </c>
      <c r="F168" s="22">
        <v>0</v>
      </c>
      <c r="G168" s="22">
        <v>0.26</v>
      </c>
      <c r="H168" s="22">
        <f t="shared" si="62"/>
        <v>0.26</v>
      </c>
      <c r="I168" s="22">
        <v>0</v>
      </c>
      <c r="J168" s="22">
        <f t="shared" si="69"/>
        <v>0</v>
      </c>
      <c r="K168" s="22">
        <f t="shared" si="68"/>
        <v>0.26</v>
      </c>
      <c r="L168" s="9" t="s">
        <v>60</v>
      </c>
    </row>
    <row r="169" spans="1:12" ht="16.899999999999999" customHeight="1" x14ac:dyDescent="0.25">
      <c r="A169" s="11">
        <f t="shared" si="65"/>
        <v>148</v>
      </c>
      <c r="B169" s="11">
        <f t="shared" si="66"/>
        <v>98</v>
      </c>
      <c r="C169" s="8" t="s">
        <v>274</v>
      </c>
      <c r="D169" s="22">
        <v>0.44500000000000001</v>
      </c>
      <c r="E169" s="22">
        <v>0</v>
      </c>
      <c r="F169" s="22">
        <v>0</v>
      </c>
      <c r="G169" s="22">
        <v>0.44500000000000001</v>
      </c>
      <c r="H169" s="22">
        <f t="shared" si="62"/>
        <v>0.44500000000000001</v>
      </c>
      <c r="I169" s="22">
        <v>0</v>
      </c>
      <c r="J169" s="22">
        <f t="shared" si="69"/>
        <v>0</v>
      </c>
      <c r="K169" s="22">
        <f t="shared" si="68"/>
        <v>0.44500000000000001</v>
      </c>
      <c r="L169" s="9" t="s">
        <v>60</v>
      </c>
    </row>
    <row r="170" spans="1:12" ht="16.899999999999999" customHeight="1" x14ac:dyDescent="0.25">
      <c r="A170" s="11">
        <f t="shared" si="65"/>
        <v>149</v>
      </c>
      <c r="B170" s="11">
        <f t="shared" si="66"/>
        <v>99</v>
      </c>
      <c r="C170" s="8" t="s">
        <v>275</v>
      </c>
      <c r="D170" s="22">
        <v>0.06</v>
      </c>
      <c r="E170" s="22">
        <v>0</v>
      </c>
      <c r="F170" s="22">
        <v>0</v>
      </c>
      <c r="G170" s="22">
        <v>0.06</v>
      </c>
      <c r="H170" s="22">
        <f t="shared" si="62"/>
        <v>0.06</v>
      </c>
      <c r="I170" s="22">
        <v>0</v>
      </c>
      <c r="J170" s="22">
        <f t="shared" si="69"/>
        <v>0</v>
      </c>
      <c r="K170" s="22">
        <f t="shared" si="68"/>
        <v>0.06</v>
      </c>
      <c r="L170" s="9" t="s">
        <v>60</v>
      </c>
    </row>
    <row r="171" spans="1:12" ht="16.899999999999999" customHeight="1" x14ac:dyDescent="0.25">
      <c r="A171" s="11">
        <f t="shared" si="65"/>
        <v>150</v>
      </c>
      <c r="B171" s="11">
        <f t="shared" si="66"/>
        <v>100</v>
      </c>
      <c r="C171" s="8" t="s">
        <v>276</v>
      </c>
      <c r="D171" s="22">
        <v>0.33500000000000002</v>
      </c>
      <c r="E171" s="22">
        <v>0</v>
      </c>
      <c r="F171" s="22">
        <v>0</v>
      </c>
      <c r="G171" s="22">
        <v>0.33500000000000002</v>
      </c>
      <c r="H171" s="22">
        <f t="shared" si="62"/>
        <v>0.33500000000000002</v>
      </c>
      <c r="I171" s="22">
        <v>0</v>
      </c>
      <c r="J171" s="22">
        <f t="shared" si="69"/>
        <v>0</v>
      </c>
      <c r="K171" s="22">
        <f t="shared" si="68"/>
        <v>0.33500000000000002</v>
      </c>
      <c r="L171" s="9" t="s">
        <v>60</v>
      </c>
    </row>
    <row r="172" spans="1:12" ht="16.899999999999999" customHeight="1" x14ac:dyDescent="0.25">
      <c r="A172" s="11">
        <f t="shared" si="65"/>
        <v>151</v>
      </c>
      <c r="B172" s="11">
        <f t="shared" si="66"/>
        <v>101</v>
      </c>
      <c r="C172" s="8" t="s">
        <v>277</v>
      </c>
      <c r="D172" s="22">
        <v>0.64</v>
      </c>
      <c r="E172" s="22">
        <v>0</v>
      </c>
      <c r="F172" s="22">
        <v>0</v>
      </c>
      <c r="G172" s="22">
        <v>0.64</v>
      </c>
      <c r="H172" s="22">
        <f t="shared" si="62"/>
        <v>0.64</v>
      </c>
      <c r="I172" s="22">
        <v>0</v>
      </c>
      <c r="J172" s="22">
        <f t="shared" si="69"/>
        <v>0</v>
      </c>
      <c r="K172" s="22">
        <f t="shared" si="68"/>
        <v>0.64</v>
      </c>
      <c r="L172" s="9" t="s">
        <v>60</v>
      </c>
    </row>
    <row r="173" spans="1:12" ht="31.15" customHeight="1" x14ac:dyDescent="0.25">
      <c r="A173" s="11">
        <f t="shared" si="65"/>
        <v>152</v>
      </c>
      <c r="B173" s="11">
        <f t="shared" si="66"/>
        <v>102</v>
      </c>
      <c r="C173" s="8" t="s">
        <v>278</v>
      </c>
      <c r="D173" s="22">
        <v>1.87</v>
      </c>
      <c r="E173" s="22">
        <v>0</v>
      </c>
      <c r="F173" s="22">
        <v>0</v>
      </c>
      <c r="G173" s="22">
        <v>1.87</v>
      </c>
      <c r="H173" s="22">
        <f t="shared" si="62"/>
        <v>1.87</v>
      </c>
      <c r="I173" s="22">
        <v>0</v>
      </c>
      <c r="J173" s="22">
        <f t="shared" si="69"/>
        <v>0</v>
      </c>
      <c r="K173" s="22">
        <f t="shared" si="68"/>
        <v>1.87</v>
      </c>
      <c r="L173" s="9" t="s">
        <v>60</v>
      </c>
    </row>
    <row r="174" spans="1:12" ht="31.15" customHeight="1" x14ac:dyDescent="0.25">
      <c r="A174" s="11">
        <f t="shared" si="65"/>
        <v>153</v>
      </c>
      <c r="B174" s="11">
        <f t="shared" si="66"/>
        <v>103</v>
      </c>
      <c r="C174" s="8" t="s">
        <v>247</v>
      </c>
      <c r="D174" s="22">
        <f t="shared" si="67"/>
        <v>0</v>
      </c>
      <c r="E174" s="22">
        <v>0</v>
      </c>
      <c r="F174" s="22">
        <v>0</v>
      </c>
      <c r="G174" s="22">
        <v>0</v>
      </c>
      <c r="H174" s="22">
        <f t="shared" si="62"/>
        <v>0</v>
      </c>
      <c r="I174" s="22">
        <v>0</v>
      </c>
      <c r="J174" s="22">
        <f t="shared" si="69"/>
        <v>0</v>
      </c>
      <c r="K174" s="22">
        <f t="shared" si="68"/>
        <v>0</v>
      </c>
      <c r="L174" s="9" t="s">
        <v>98</v>
      </c>
    </row>
    <row r="175" spans="1:12" ht="16.899999999999999" customHeight="1" x14ac:dyDescent="0.25">
      <c r="A175" s="11">
        <f t="shared" si="65"/>
        <v>154</v>
      </c>
      <c r="B175" s="11">
        <f t="shared" si="66"/>
        <v>104</v>
      </c>
      <c r="C175" s="8" t="s">
        <v>296</v>
      </c>
      <c r="D175" s="22">
        <v>0.99288200000000004</v>
      </c>
      <c r="E175" s="22"/>
      <c r="F175" s="22"/>
      <c r="G175" s="22">
        <v>0.99288200000000004</v>
      </c>
      <c r="H175" s="22">
        <f t="shared" si="62"/>
        <v>0.99288200000000004</v>
      </c>
      <c r="I175" s="22"/>
      <c r="J175" s="22">
        <f t="shared" si="69"/>
        <v>0</v>
      </c>
      <c r="K175" s="22">
        <f t="shared" si="68"/>
        <v>0.99288200000000004</v>
      </c>
      <c r="L175" s="9" t="s">
        <v>60</v>
      </c>
    </row>
    <row r="176" spans="1:12" ht="16.899999999999999" customHeight="1" x14ac:dyDescent="0.25">
      <c r="A176" s="11">
        <f t="shared" si="65"/>
        <v>155</v>
      </c>
      <c r="B176" s="11">
        <f t="shared" si="66"/>
        <v>105</v>
      </c>
      <c r="C176" s="8" t="s">
        <v>297</v>
      </c>
      <c r="D176" s="22">
        <v>0.5</v>
      </c>
      <c r="E176" s="22"/>
      <c r="F176" s="22"/>
      <c r="G176" s="22">
        <v>0.5</v>
      </c>
      <c r="H176" s="22">
        <f t="shared" si="62"/>
        <v>0.5</v>
      </c>
      <c r="I176" s="22"/>
      <c r="J176" s="22">
        <f t="shared" si="69"/>
        <v>0</v>
      </c>
      <c r="K176" s="22">
        <f t="shared" si="68"/>
        <v>0.5</v>
      </c>
      <c r="L176" s="9" t="s">
        <v>60</v>
      </c>
    </row>
    <row r="177" spans="1:12" ht="16.899999999999999" customHeight="1" x14ac:dyDescent="0.25">
      <c r="A177" s="11">
        <f t="shared" si="65"/>
        <v>156</v>
      </c>
      <c r="B177" s="11">
        <f t="shared" si="66"/>
        <v>106</v>
      </c>
      <c r="C177" s="8" t="s">
        <v>298</v>
      </c>
      <c r="D177" s="22">
        <v>3</v>
      </c>
      <c r="E177" s="22"/>
      <c r="F177" s="22"/>
      <c r="G177" s="22">
        <v>3</v>
      </c>
      <c r="H177" s="22">
        <f t="shared" si="62"/>
        <v>3</v>
      </c>
      <c r="I177" s="22"/>
      <c r="J177" s="22">
        <f t="shared" si="69"/>
        <v>0</v>
      </c>
      <c r="K177" s="22">
        <f t="shared" si="68"/>
        <v>3</v>
      </c>
      <c r="L177" s="9" t="s">
        <v>98</v>
      </c>
    </row>
    <row r="178" spans="1:12" ht="16.899999999999999" customHeight="1" x14ac:dyDescent="0.25">
      <c r="A178" s="11">
        <f t="shared" si="65"/>
        <v>157</v>
      </c>
      <c r="B178" s="11">
        <f t="shared" si="66"/>
        <v>107</v>
      </c>
      <c r="C178" s="8" t="s">
        <v>299</v>
      </c>
      <c r="D178" s="22">
        <v>7</v>
      </c>
      <c r="E178" s="22"/>
      <c r="F178" s="22"/>
      <c r="G178" s="22">
        <v>7</v>
      </c>
      <c r="H178" s="22">
        <f t="shared" si="62"/>
        <v>7</v>
      </c>
      <c r="I178" s="22"/>
      <c r="J178" s="22">
        <f t="shared" si="69"/>
        <v>0</v>
      </c>
      <c r="K178" s="22">
        <f t="shared" si="68"/>
        <v>7</v>
      </c>
      <c r="L178" s="9" t="s">
        <v>98</v>
      </c>
    </row>
    <row r="179" spans="1:12" ht="16.899999999999999" customHeight="1" x14ac:dyDescent="0.25">
      <c r="A179" s="11">
        <f t="shared" si="65"/>
        <v>158</v>
      </c>
      <c r="B179" s="11">
        <f t="shared" si="66"/>
        <v>108</v>
      </c>
      <c r="C179" s="8" t="s">
        <v>300</v>
      </c>
      <c r="D179" s="22">
        <v>6.7</v>
      </c>
      <c r="E179" s="22"/>
      <c r="F179" s="22"/>
      <c r="G179" s="22">
        <v>6.7</v>
      </c>
      <c r="H179" s="22">
        <f t="shared" si="62"/>
        <v>6.7</v>
      </c>
      <c r="I179" s="22"/>
      <c r="J179" s="22">
        <f t="shared" si="69"/>
        <v>0</v>
      </c>
      <c r="K179" s="22">
        <f t="shared" si="68"/>
        <v>6.7</v>
      </c>
      <c r="L179" s="9" t="s">
        <v>98</v>
      </c>
    </row>
    <row r="180" spans="1:12" ht="16.899999999999999" customHeight="1" x14ac:dyDescent="0.25">
      <c r="A180" s="11">
        <f t="shared" si="65"/>
        <v>159</v>
      </c>
      <c r="B180" s="11">
        <f t="shared" si="66"/>
        <v>109</v>
      </c>
      <c r="C180" s="8" t="s">
        <v>251</v>
      </c>
      <c r="D180" s="22">
        <f t="shared" si="67"/>
        <v>0.29599999999999999</v>
      </c>
      <c r="E180" s="22">
        <v>0</v>
      </c>
      <c r="F180" s="22">
        <v>0</v>
      </c>
      <c r="G180" s="22">
        <v>0.29599999999999999</v>
      </c>
      <c r="H180" s="22">
        <f t="shared" si="62"/>
        <v>0.29599999999999999</v>
      </c>
      <c r="I180" s="22">
        <v>0</v>
      </c>
      <c r="J180" s="22">
        <f t="shared" si="69"/>
        <v>0</v>
      </c>
      <c r="K180" s="22">
        <f t="shared" si="68"/>
        <v>0.29599999999999999</v>
      </c>
      <c r="L180" s="9" t="s">
        <v>98</v>
      </c>
    </row>
    <row r="181" spans="1:12" s="1" customFormat="1" ht="16.899999999999999" customHeight="1" x14ac:dyDescent="0.2">
      <c r="A181" s="60" t="s">
        <v>262</v>
      </c>
      <c r="B181" s="60"/>
      <c r="C181" s="4" t="s">
        <v>16</v>
      </c>
      <c r="D181" s="49">
        <f>D182+D214+D221+D233+D287+D299</f>
        <v>735.71630000000005</v>
      </c>
      <c r="E181" s="49">
        <f t="shared" ref="E181:K181" si="70">E182+E214+E221+E233+E287+E299</f>
        <v>348.98000000000008</v>
      </c>
      <c r="F181" s="49">
        <f t="shared" si="70"/>
        <v>251.07830000000001</v>
      </c>
      <c r="G181" s="49">
        <f t="shared" si="70"/>
        <v>135.65800000000002</v>
      </c>
      <c r="H181" s="49">
        <f t="shared" si="70"/>
        <v>735.71630000000005</v>
      </c>
      <c r="I181" s="49">
        <f t="shared" si="70"/>
        <v>351.98000000000008</v>
      </c>
      <c r="J181" s="49">
        <f t="shared" si="70"/>
        <v>248.07830000000001</v>
      </c>
      <c r="K181" s="49">
        <f t="shared" si="70"/>
        <v>135.65800000000002</v>
      </c>
      <c r="L181" s="14"/>
    </row>
    <row r="182" spans="1:12" s="1" customFormat="1" ht="16.899999999999999" customHeight="1" x14ac:dyDescent="0.2">
      <c r="A182" s="6"/>
      <c r="B182" s="6" t="s">
        <v>2</v>
      </c>
      <c r="C182" s="4" t="s">
        <v>4</v>
      </c>
      <c r="D182" s="49">
        <f>SUM(D183:D213)</f>
        <v>208.57830000000004</v>
      </c>
      <c r="E182" s="49">
        <f t="shared" ref="E182:G182" si="71">SUM(E183:E213)</f>
        <v>72.280000000000015</v>
      </c>
      <c r="F182" s="49">
        <f t="shared" si="71"/>
        <v>110.5783</v>
      </c>
      <c r="G182" s="49">
        <f t="shared" si="71"/>
        <v>25.719999999999995</v>
      </c>
      <c r="H182" s="49">
        <f>SUM(H183:H213)</f>
        <v>208.57830000000004</v>
      </c>
      <c r="I182" s="49">
        <f t="shared" ref="I182" si="72">SUM(I183:I213)</f>
        <v>75.279999999999987</v>
      </c>
      <c r="J182" s="49">
        <f t="shared" ref="J182" si="73">SUM(J183:J213)</f>
        <v>107.5783</v>
      </c>
      <c r="K182" s="49">
        <f t="shared" ref="K182" si="74">SUM(K183:K213)</f>
        <v>25.719999999999995</v>
      </c>
      <c r="L182" s="14"/>
    </row>
    <row r="183" spans="1:12" s="1" customFormat="1" ht="16.899999999999999" customHeight="1" x14ac:dyDescent="0.2">
      <c r="A183" s="11">
        <f>A180+1</f>
        <v>160</v>
      </c>
      <c r="B183" s="11">
        <v>1</v>
      </c>
      <c r="C183" s="21" t="s">
        <v>17</v>
      </c>
      <c r="D183" s="51">
        <f t="shared" ref="D183:D184" si="75">SUM(E183:G183)</f>
        <v>4.5</v>
      </c>
      <c r="E183" s="22">
        <v>3.6</v>
      </c>
      <c r="F183" s="22">
        <v>0</v>
      </c>
      <c r="G183" s="22">
        <v>0.9</v>
      </c>
      <c r="H183" s="22">
        <v>4.5</v>
      </c>
      <c r="I183" s="22">
        <v>3.6</v>
      </c>
      <c r="J183" s="22">
        <v>0</v>
      </c>
      <c r="K183" s="22">
        <v>0.9</v>
      </c>
      <c r="L183" s="9" t="s">
        <v>98</v>
      </c>
    </row>
    <row r="184" spans="1:12" s="1" customFormat="1" ht="16.899999999999999" customHeight="1" x14ac:dyDescent="0.2">
      <c r="A184" s="11">
        <f t="shared" ref="A184:B199" si="76">A183+1</f>
        <v>161</v>
      </c>
      <c r="B184" s="11">
        <f t="shared" si="76"/>
        <v>2</v>
      </c>
      <c r="C184" s="21" t="s">
        <v>279</v>
      </c>
      <c r="D184" s="51">
        <f t="shared" si="75"/>
        <v>9.6</v>
      </c>
      <c r="E184" s="22">
        <v>0</v>
      </c>
      <c r="F184" s="22">
        <v>9.6</v>
      </c>
      <c r="G184" s="22">
        <v>0</v>
      </c>
      <c r="H184" s="22">
        <v>9.6</v>
      </c>
      <c r="I184" s="22">
        <v>0</v>
      </c>
      <c r="J184" s="22">
        <v>9.6</v>
      </c>
      <c r="K184" s="22">
        <v>0</v>
      </c>
      <c r="L184" s="9" t="s">
        <v>98</v>
      </c>
    </row>
    <row r="185" spans="1:12" s="1" customFormat="1" ht="33" customHeight="1" x14ac:dyDescent="0.2">
      <c r="A185" s="11">
        <f t="shared" si="76"/>
        <v>162</v>
      </c>
      <c r="B185" s="11">
        <f t="shared" si="76"/>
        <v>3</v>
      </c>
      <c r="C185" s="45" t="s">
        <v>348</v>
      </c>
      <c r="D185" s="51">
        <f>SUM(E185:G185)</f>
        <v>22</v>
      </c>
      <c r="E185" s="22">
        <v>0</v>
      </c>
      <c r="F185" s="22">
        <v>22</v>
      </c>
      <c r="G185" s="22">
        <v>0</v>
      </c>
      <c r="H185" s="22">
        <v>15</v>
      </c>
      <c r="I185" s="22">
        <v>0</v>
      </c>
      <c r="J185" s="22">
        <v>12</v>
      </c>
      <c r="K185" s="22">
        <v>3</v>
      </c>
      <c r="L185" s="9" t="s">
        <v>98</v>
      </c>
    </row>
    <row r="186" spans="1:12" s="1" customFormat="1" ht="16.899999999999999" customHeight="1" x14ac:dyDescent="0.2">
      <c r="A186" s="11">
        <f t="shared" si="76"/>
        <v>163</v>
      </c>
      <c r="B186" s="11">
        <f t="shared" si="76"/>
        <v>4</v>
      </c>
      <c r="C186" s="46" t="s">
        <v>18</v>
      </c>
      <c r="D186" s="51">
        <f t="shared" ref="D186:D213" si="77">SUM(E186:G186)</f>
        <v>2</v>
      </c>
      <c r="E186" s="22">
        <v>1.6</v>
      </c>
      <c r="F186" s="22">
        <v>0</v>
      </c>
      <c r="G186" s="22">
        <v>0.4</v>
      </c>
      <c r="H186" s="22">
        <v>2</v>
      </c>
      <c r="I186" s="22">
        <v>1.6</v>
      </c>
      <c r="J186" s="22">
        <v>0</v>
      </c>
      <c r="K186" s="22">
        <v>0.4</v>
      </c>
      <c r="L186" s="9" t="s">
        <v>98</v>
      </c>
    </row>
    <row r="187" spans="1:12" s="1" customFormat="1" ht="16.899999999999999" customHeight="1" x14ac:dyDescent="0.2">
      <c r="A187" s="11">
        <f t="shared" si="76"/>
        <v>164</v>
      </c>
      <c r="B187" s="11">
        <f t="shared" si="76"/>
        <v>5</v>
      </c>
      <c r="C187" s="46" t="s">
        <v>19</v>
      </c>
      <c r="D187" s="51">
        <f t="shared" si="77"/>
        <v>5.4</v>
      </c>
      <c r="E187" s="22">
        <v>3.32</v>
      </c>
      <c r="F187" s="22">
        <v>0</v>
      </c>
      <c r="G187" s="22">
        <v>2.08</v>
      </c>
      <c r="H187" s="22">
        <v>5.4</v>
      </c>
      <c r="I187" s="22">
        <v>4.32</v>
      </c>
      <c r="J187" s="22">
        <v>0</v>
      </c>
      <c r="K187" s="22">
        <v>1.08</v>
      </c>
      <c r="L187" s="9" t="s">
        <v>98</v>
      </c>
    </row>
    <row r="188" spans="1:12" s="1" customFormat="1" ht="16.899999999999999" customHeight="1" x14ac:dyDescent="0.2">
      <c r="A188" s="11">
        <f t="shared" si="76"/>
        <v>165</v>
      </c>
      <c r="B188" s="11">
        <f t="shared" si="76"/>
        <v>6</v>
      </c>
      <c r="C188" s="46" t="s">
        <v>20</v>
      </c>
      <c r="D188" s="51">
        <f t="shared" si="77"/>
        <v>5.4</v>
      </c>
      <c r="E188" s="22">
        <v>3.32</v>
      </c>
      <c r="F188" s="22">
        <v>0</v>
      </c>
      <c r="G188" s="22">
        <v>2.08</v>
      </c>
      <c r="H188" s="22">
        <v>5.4</v>
      </c>
      <c r="I188" s="22">
        <v>4.32</v>
      </c>
      <c r="J188" s="22">
        <v>0</v>
      </c>
      <c r="K188" s="22">
        <v>1.08</v>
      </c>
      <c r="L188" s="9" t="s">
        <v>98</v>
      </c>
    </row>
    <row r="189" spans="1:12" s="1" customFormat="1" ht="16.899999999999999" customHeight="1" x14ac:dyDescent="0.2">
      <c r="A189" s="11">
        <f t="shared" si="76"/>
        <v>166</v>
      </c>
      <c r="B189" s="11">
        <f t="shared" si="76"/>
        <v>7</v>
      </c>
      <c r="C189" s="47" t="s">
        <v>22</v>
      </c>
      <c r="D189" s="51">
        <f t="shared" si="77"/>
        <v>5.4</v>
      </c>
      <c r="E189" s="22">
        <v>3.32</v>
      </c>
      <c r="F189" s="22">
        <v>0</v>
      </c>
      <c r="G189" s="22">
        <v>2.08</v>
      </c>
      <c r="H189" s="22">
        <v>5.4</v>
      </c>
      <c r="I189" s="22">
        <v>4.32</v>
      </c>
      <c r="J189" s="22">
        <v>0</v>
      </c>
      <c r="K189" s="22">
        <v>1.08</v>
      </c>
      <c r="L189" s="9" t="s">
        <v>98</v>
      </c>
    </row>
    <row r="190" spans="1:12" s="1" customFormat="1" ht="16.899999999999999" customHeight="1" x14ac:dyDescent="0.2">
      <c r="A190" s="11">
        <f t="shared" si="76"/>
        <v>167</v>
      </c>
      <c r="B190" s="11">
        <f t="shared" si="76"/>
        <v>8</v>
      </c>
      <c r="C190" s="47" t="s">
        <v>319</v>
      </c>
      <c r="D190" s="51">
        <f t="shared" si="77"/>
        <v>3.6</v>
      </c>
      <c r="E190" s="22">
        <v>0</v>
      </c>
      <c r="F190" s="22">
        <v>3.5</v>
      </c>
      <c r="G190" s="22">
        <v>0.1</v>
      </c>
      <c r="H190" s="22">
        <v>3.6</v>
      </c>
      <c r="I190" s="22">
        <v>0</v>
      </c>
      <c r="J190" s="22">
        <v>3.5</v>
      </c>
      <c r="K190" s="22">
        <v>0.1</v>
      </c>
      <c r="L190" s="9" t="s">
        <v>98</v>
      </c>
    </row>
    <row r="191" spans="1:12" s="1" customFormat="1" ht="64.150000000000006" customHeight="1" x14ac:dyDescent="0.2">
      <c r="A191" s="11">
        <f t="shared" si="76"/>
        <v>168</v>
      </c>
      <c r="B191" s="11">
        <f t="shared" si="76"/>
        <v>9</v>
      </c>
      <c r="C191" s="47" t="s">
        <v>320</v>
      </c>
      <c r="D191" s="51">
        <f t="shared" si="77"/>
        <v>20.978300000000001</v>
      </c>
      <c r="E191" s="22">
        <v>0</v>
      </c>
      <c r="F191" s="22">
        <v>20.978300000000001</v>
      </c>
      <c r="G191" s="22">
        <v>0</v>
      </c>
      <c r="H191" s="22">
        <v>20.978300000000001</v>
      </c>
      <c r="I191" s="22">
        <v>0</v>
      </c>
      <c r="J191" s="22">
        <v>20.978300000000001</v>
      </c>
      <c r="K191" s="22">
        <v>0</v>
      </c>
      <c r="L191" s="9" t="s">
        <v>98</v>
      </c>
    </row>
    <row r="192" spans="1:12" s="1" customFormat="1" ht="16.899999999999999" customHeight="1" x14ac:dyDescent="0.2">
      <c r="A192" s="11">
        <f t="shared" si="76"/>
        <v>169</v>
      </c>
      <c r="B192" s="11">
        <f t="shared" si="76"/>
        <v>10</v>
      </c>
      <c r="C192" s="47" t="s">
        <v>23</v>
      </c>
      <c r="D192" s="51">
        <f t="shared" si="77"/>
        <v>4.5</v>
      </c>
      <c r="E192" s="22">
        <v>3.6</v>
      </c>
      <c r="F192" s="22">
        <v>0</v>
      </c>
      <c r="G192" s="22">
        <v>0.9</v>
      </c>
      <c r="H192" s="22">
        <v>4.5</v>
      </c>
      <c r="I192" s="22">
        <v>3.6</v>
      </c>
      <c r="J192" s="22">
        <v>0</v>
      </c>
      <c r="K192" s="22">
        <v>0.9</v>
      </c>
      <c r="L192" s="9" t="s">
        <v>98</v>
      </c>
    </row>
    <row r="193" spans="1:12" s="1" customFormat="1" ht="16.899999999999999" customHeight="1" x14ac:dyDescent="0.2">
      <c r="A193" s="11">
        <f t="shared" si="76"/>
        <v>170</v>
      </c>
      <c r="B193" s="11">
        <f t="shared" si="76"/>
        <v>11</v>
      </c>
      <c r="C193" s="47" t="s">
        <v>25</v>
      </c>
      <c r="D193" s="51">
        <f t="shared" si="77"/>
        <v>4.5</v>
      </c>
      <c r="E193" s="22">
        <v>3.6</v>
      </c>
      <c r="F193" s="22">
        <v>0</v>
      </c>
      <c r="G193" s="22">
        <v>0.9</v>
      </c>
      <c r="H193" s="22">
        <v>4.5</v>
      </c>
      <c r="I193" s="22">
        <v>3.6</v>
      </c>
      <c r="J193" s="22">
        <v>0</v>
      </c>
      <c r="K193" s="22">
        <v>0.9</v>
      </c>
      <c r="L193" s="9" t="s">
        <v>98</v>
      </c>
    </row>
    <row r="194" spans="1:12" s="1" customFormat="1" ht="16.899999999999999" customHeight="1" x14ac:dyDescent="0.2">
      <c r="A194" s="11">
        <f t="shared" si="76"/>
        <v>171</v>
      </c>
      <c r="B194" s="11">
        <f t="shared" si="76"/>
        <v>12</v>
      </c>
      <c r="C194" s="47" t="s">
        <v>26</v>
      </c>
      <c r="D194" s="51">
        <f t="shared" si="77"/>
        <v>5.4</v>
      </c>
      <c r="E194" s="22">
        <v>4.32</v>
      </c>
      <c r="F194" s="22">
        <v>0</v>
      </c>
      <c r="G194" s="22">
        <v>1.08</v>
      </c>
      <c r="H194" s="22">
        <v>5.4</v>
      </c>
      <c r="I194" s="22">
        <v>4.32</v>
      </c>
      <c r="J194" s="22">
        <v>0</v>
      </c>
      <c r="K194" s="22">
        <v>1.08</v>
      </c>
      <c r="L194" s="9" t="s">
        <v>98</v>
      </c>
    </row>
    <row r="195" spans="1:12" s="1" customFormat="1" ht="16.899999999999999" customHeight="1" x14ac:dyDescent="0.2">
      <c r="A195" s="11">
        <f t="shared" si="76"/>
        <v>172</v>
      </c>
      <c r="B195" s="11">
        <f t="shared" si="76"/>
        <v>13</v>
      </c>
      <c r="C195" s="46" t="s">
        <v>5</v>
      </c>
      <c r="D195" s="51">
        <f t="shared" si="77"/>
        <v>5.4</v>
      </c>
      <c r="E195" s="22">
        <v>4.32</v>
      </c>
      <c r="F195" s="22">
        <v>0</v>
      </c>
      <c r="G195" s="22">
        <v>1.08</v>
      </c>
      <c r="H195" s="22">
        <v>5.4</v>
      </c>
      <c r="I195" s="22">
        <v>4.32</v>
      </c>
      <c r="J195" s="22">
        <v>0</v>
      </c>
      <c r="K195" s="22">
        <v>1.08</v>
      </c>
      <c r="L195" s="9" t="s">
        <v>98</v>
      </c>
    </row>
    <row r="196" spans="1:12" s="1" customFormat="1" ht="16.899999999999999" customHeight="1" x14ac:dyDescent="0.2">
      <c r="A196" s="11">
        <f t="shared" si="76"/>
        <v>173</v>
      </c>
      <c r="B196" s="11">
        <f t="shared" si="76"/>
        <v>14</v>
      </c>
      <c r="C196" s="46" t="s">
        <v>305</v>
      </c>
      <c r="D196" s="51">
        <f t="shared" si="77"/>
        <v>10</v>
      </c>
      <c r="E196" s="22">
        <v>0</v>
      </c>
      <c r="F196" s="22">
        <v>9</v>
      </c>
      <c r="G196" s="22">
        <v>1</v>
      </c>
      <c r="H196" s="22">
        <v>10</v>
      </c>
      <c r="I196" s="22">
        <v>0</v>
      </c>
      <c r="J196" s="22">
        <v>9</v>
      </c>
      <c r="K196" s="22">
        <v>1</v>
      </c>
      <c r="L196" s="9" t="s">
        <v>98</v>
      </c>
    </row>
    <row r="197" spans="1:12" s="1" customFormat="1" ht="16.899999999999999" customHeight="1" x14ac:dyDescent="0.2">
      <c r="A197" s="11">
        <f t="shared" si="76"/>
        <v>174</v>
      </c>
      <c r="B197" s="11">
        <f t="shared" si="76"/>
        <v>15</v>
      </c>
      <c r="C197" s="46" t="s">
        <v>61</v>
      </c>
      <c r="D197" s="51">
        <f t="shared" si="77"/>
        <v>5.4</v>
      </c>
      <c r="E197" s="22">
        <v>4.32</v>
      </c>
      <c r="F197" s="22">
        <v>0</v>
      </c>
      <c r="G197" s="22">
        <v>1.08</v>
      </c>
      <c r="H197" s="22">
        <v>5.4</v>
      </c>
      <c r="I197" s="22">
        <v>4.32</v>
      </c>
      <c r="J197" s="22">
        <v>0</v>
      </c>
      <c r="K197" s="22">
        <v>1.08</v>
      </c>
      <c r="L197" s="9" t="s">
        <v>98</v>
      </c>
    </row>
    <row r="198" spans="1:12" s="1" customFormat="1" ht="16.899999999999999" customHeight="1" x14ac:dyDescent="0.2">
      <c r="A198" s="11">
        <f t="shared" si="76"/>
        <v>175</v>
      </c>
      <c r="B198" s="11">
        <f t="shared" si="76"/>
        <v>16</v>
      </c>
      <c r="C198" s="46" t="s">
        <v>6</v>
      </c>
      <c r="D198" s="51">
        <f t="shared" si="77"/>
        <v>5.4</v>
      </c>
      <c r="E198" s="22">
        <v>4.32</v>
      </c>
      <c r="F198" s="22">
        <v>0</v>
      </c>
      <c r="G198" s="22">
        <v>1.08</v>
      </c>
      <c r="H198" s="22">
        <v>5.4</v>
      </c>
      <c r="I198" s="22">
        <v>4.32</v>
      </c>
      <c r="J198" s="22">
        <v>0</v>
      </c>
      <c r="K198" s="22">
        <v>1.08</v>
      </c>
      <c r="L198" s="9" t="s">
        <v>98</v>
      </c>
    </row>
    <row r="199" spans="1:12" s="1" customFormat="1" ht="16.899999999999999" customHeight="1" x14ac:dyDescent="0.2">
      <c r="A199" s="11">
        <f t="shared" si="76"/>
        <v>176</v>
      </c>
      <c r="B199" s="11">
        <f t="shared" si="76"/>
        <v>17</v>
      </c>
      <c r="C199" s="46" t="s">
        <v>7</v>
      </c>
      <c r="D199" s="51">
        <f t="shared" si="77"/>
        <v>5.4</v>
      </c>
      <c r="E199" s="22">
        <v>4.32</v>
      </c>
      <c r="F199" s="22">
        <v>0</v>
      </c>
      <c r="G199" s="22">
        <v>1.08</v>
      </c>
      <c r="H199" s="22">
        <v>5.4</v>
      </c>
      <c r="I199" s="22">
        <v>4.32</v>
      </c>
      <c r="J199" s="22">
        <v>0</v>
      </c>
      <c r="K199" s="22">
        <v>1.08</v>
      </c>
      <c r="L199" s="9" t="s">
        <v>98</v>
      </c>
    </row>
    <row r="200" spans="1:12" s="1" customFormat="1" ht="16.899999999999999" customHeight="1" x14ac:dyDescent="0.2">
      <c r="A200" s="11">
        <f t="shared" ref="A200:B213" si="78">A199+1</f>
        <v>177</v>
      </c>
      <c r="B200" s="11">
        <f t="shared" si="78"/>
        <v>18</v>
      </c>
      <c r="C200" s="46" t="s">
        <v>36</v>
      </c>
      <c r="D200" s="51">
        <f t="shared" si="77"/>
        <v>5.4</v>
      </c>
      <c r="E200" s="22">
        <v>4.32</v>
      </c>
      <c r="F200" s="22">
        <v>0</v>
      </c>
      <c r="G200" s="22">
        <v>1.08</v>
      </c>
      <c r="H200" s="22">
        <v>5.4</v>
      </c>
      <c r="I200" s="22">
        <v>4.32</v>
      </c>
      <c r="J200" s="22">
        <v>0</v>
      </c>
      <c r="K200" s="22">
        <v>1.08</v>
      </c>
      <c r="L200" s="9" t="s">
        <v>98</v>
      </c>
    </row>
    <row r="201" spans="1:12" s="1" customFormat="1" ht="16.899999999999999" customHeight="1" x14ac:dyDescent="0.2">
      <c r="A201" s="11">
        <f t="shared" si="78"/>
        <v>178</v>
      </c>
      <c r="B201" s="11">
        <f t="shared" si="78"/>
        <v>19</v>
      </c>
      <c r="C201" s="46" t="s">
        <v>8</v>
      </c>
      <c r="D201" s="51">
        <f t="shared" si="77"/>
        <v>5.4</v>
      </c>
      <c r="E201" s="22">
        <v>4.32</v>
      </c>
      <c r="F201" s="22">
        <v>0</v>
      </c>
      <c r="G201" s="22">
        <v>1.08</v>
      </c>
      <c r="H201" s="22">
        <v>5.4</v>
      </c>
      <c r="I201" s="22">
        <v>4.32</v>
      </c>
      <c r="J201" s="22">
        <v>0</v>
      </c>
      <c r="K201" s="22">
        <v>1.08</v>
      </c>
      <c r="L201" s="9" t="s">
        <v>98</v>
      </c>
    </row>
    <row r="202" spans="1:12" s="1" customFormat="1" ht="16.899999999999999" customHeight="1" x14ac:dyDescent="0.2">
      <c r="A202" s="11">
        <f t="shared" si="78"/>
        <v>179</v>
      </c>
      <c r="B202" s="11">
        <f t="shared" si="78"/>
        <v>20</v>
      </c>
      <c r="C202" s="46" t="s">
        <v>96</v>
      </c>
      <c r="D202" s="51">
        <f t="shared" si="77"/>
        <v>3.6</v>
      </c>
      <c r="E202" s="22">
        <v>0</v>
      </c>
      <c r="F202" s="22">
        <v>3.5</v>
      </c>
      <c r="G202" s="22">
        <v>0.10000000000000009</v>
      </c>
      <c r="H202" s="22">
        <v>3.6</v>
      </c>
      <c r="I202" s="22">
        <v>0</v>
      </c>
      <c r="J202" s="22">
        <v>3.5</v>
      </c>
      <c r="K202" s="22">
        <v>0.10000000000000009</v>
      </c>
      <c r="L202" s="9" t="s">
        <v>98</v>
      </c>
    </row>
    <row r="203" spans="1:12" s="1" customFormat="1" ht="16.899999999999999" customHeight="1" x14ac:dyDescent="0.2">
      <c r="A203" s="11">
        <f t="shared" si="78"/>
        <v>180</v>
      </c>
      <c r="B203" s="11">
        <f t="shared" si="78"/>
        <v>21</v>
      </c>
      <c r="C203" s="46" t="s">
        <v>9</v>
      </c>
      <c r="D203" s="51">
        <f t="shared" si="77"/>
        <v>5.4</v>
      </c>
      <c r="E203" s="22">
        <v>4.32</v>
      </c>
      <c r="F203" s="22">
        <v>0</v>
      </c>
      <c r="G203" s="22">
        <v>1.08</v>
      </c>
      <c r="H203" s="22">
        <v>5.4</v>
      </c>
      <c r="I203" s="22">
        <v>4.32</v>
      </c>
      <c r="J203" s="22">
        <v>0</v>
      </c>
      <c r="K203" s="22">
        <v>1.08</v>
      </c>
      <c r="L203" s="9" t="s">
        <v>98</v>
      </c>
    </row>
    <row r="204" spans="1:12" s="1" customFormat="1" ht="16.899999999999999" customHeight="1" x14ac:dyDescent="0.2">
      <c r="A204" s="11">
        <f t="shared" si="78"/>
        <v>181</v>
      </c>
      <c r="B204" s="11">
        <f t="shared" si="78"/>
        <v>22</v>
      </c>
      <c r="C204" s="46" t="s">
        <v>10</v>
      </c>
      <c r="D204" s="51">
        <f t="shared" si="77"/>
        <v>2</v>
      </c>
      <c r="E204" s="22">
        <v>1.6</v>
      </c>
      <c r="F204" s="22">
        <v>0</v>
      </c>
      <c r="G204" s="22">
        <v>0.39999999999999991</v>
      </c>
      <c r="H204" s="22">
        <v>2</v>
      </c>
      <c r="I204" s="22">
        <v>1.6</v>
      </c>
      <c r="J204" s="22">
        <v>0</v>
      </c>
      <c r="K204" s="22">
        <v>0.39999999999999991</v>
      </c>
      <c r="L204" s="9" t="s">
        <v>98</v>
      </c>
    </row>
    <row r="205" spans="1:12" s="1" customFormat="1" ht="16.899999999999999" customHeight="1" x14ac:dyDescent="0.2">
      <c r="A205" s="11">
        <f t="shared" si="78"/>
        <v>182</v>
      </c>
      <c r="B205" s="11">
        <f t="shared" si="78"/>
        <v>23</v>
      </c>
      <c r="C205" s="46" t="s">
        <v>95</v>
      </c>
      <c r="D205" s="51">
        <f t="shared" si="77"/>
        <v>4.5</v>
      </c>
      <c r="E205" s="22">
        <v>0</v>
      </c>
      <c r="F205" s="22">
        <v>3.5</v>
      </c>
      <c r="G205" s="22">
        <v>1</v>
      </c>
      <c r="H205" s="22">
        <v>4.5</v>
      </c>
      <c r="I205" s="22">
        <v>0</v>
      </c>
      <c r="J205" s="22">
        <v>3.5</v>
      </c>
      <c r="K205" s="22">
        <v>1</v>
      </c>
      <c r="L205" s="9" t="s">
        <v>98</v>
      </c>
    </row>
    <row r="206" spans="1:12" s="1" customFormat="1" ht="16.899999999999999" customHeight="1" x14ac:dyDescent="0.2">
      <c r="A206" s="11">
        <f t="shared" si="78"/>
        <v>183</v>
      </c>
      <c r="B206" s="11">
        <f t="shared" si="78"/>
        <v>24</v>
      </c>
      <c r="C206" s="46" t="s">
        <v>21</v>
      </c>
      <c r="D206" s="51">
        <f t="shared" si="77"/>
        <v>5.4</v>
      </c>
      <c r="E206" s="22">
        <v>4.32</v>
      </c>
      <c r="F206" s="22">
        <v>0</v>
      </c>
      <c r="G206" s="22">
        <v>1.08</v>
      </c>
      <c r="H206" s="22">
        <v>5.4</v>
      </c>
      <c r="I206" s="22">
        <v>4.32</v>
      </c>
      <c r="J206" s="22">
        <v>0</v>
      </c>
      <c r="K206" s="22">
        <v>1.08</v>
      </c>
      <c r="L206" s="9" t="s">
        <v>98</v>
      </c>
    </row>
    <row r="207" spans="1:12" s="1" customFormat="1" ht="16.899999999999999" customHeight="1" x14ac:dyDescent="0.2">
      <c r="A207" s="11">
        <f t="shared" si="78"/>
        <v>184</v>
      </c>
      <c r="B207" s="11">
        <f t="shared" si="78"/>
        <v>25</v>
      </c>
      <c r="C207" s="46" t="s">
        <v>41</v>
      </c>
      <c r="D207" s="51">
        <f t="shared" si="77"/>
        <v>3.6</v>
      </c>
      <c r="E207" s="22">
        <v>0</v>
      </c>
      <c r="F207" s="22">
        <v>3.5</v>
      </c>
      <c r="G207" s="22">
        <v>0.10000000000000009</v>
      </c>
      <c r="H207" s="22">
        <v>3.6</v>
      </c>
      <c r="I207" s="22">
        <v>0</v>
      </c>
      <c r="J207" s="22">
        <v>3.5</v>
      </c>
      <c r="K207" s="22">
        <v>0.10000000000000009</v>
      </c>
      <c r="L207" s="9" t="s">
        <v>98</v>
      </c>
    </row>
    <row r="208" spans="1:12" s="1" customFormat="1" ht="16.899999999999999" customHeight="1" x14ac:dyDescent="0.2">
      <c r="A208" s="11">
        <f t="shared" si="78"/>
        <v>185</v>
      </c>
      <c r="B208" s="11">
        <f t="shared" si="78"/>
        <v>26</v>
      </c>
      <c r="C208" s="46" t="s">
        <v>37</v>
      </c>
      <c r="D208" s="51">
        <f t="shared" si="77"/>
        <v>3.6</v>
      </c>
      <c r="E208" s="22">
        <v>0</v>
      </c>
      <c r="F208" s="22">
        <v>3.5</v>
      </c>
      <c r="G208" s="22">
        <v>0.10000000000000009</v>
      </c>
      <c r="H208" s="22">
        <v>3.6</v>
      </c>
      <c r="I208" s="22">
        <v>0</v>
      </c>
      <c r="J208" s="22">
        <v>3.5</v>
      </c>
      <c r="K208" s="22">
        <v>0.10000000000000009</v>
      </c>
      <c r="L208" s="9" t="s">
        <v>98</v>
      </c>
    </row>
    <row r="209" spans="1:12" s="1" customFormat="1" ht="16.899999999999999" customHeight="1" x14ac:dyDescent="0.2">
      <c r="A209" s="11">
        <f t="shared" si="78"/>
        <v>186</v>
      </c>
      <c r="B209" s="11">
        <f t="shared" si="78"/>
        <v>27</v>
      </c>
      <c r="C209" s="47" t="s">
        <v>24</v>
      </c>
      <c r="D209" s="51">
        <f t="shared" si="77"/>
        <v>5.4</v>
      </c>
      <c r="E209" s="22">
        <v>4.32</v>
      </c>
      <c r="F209" s="22">
        <v>0</v>
      </c>
      <c r="G209" s="22">
        <v>1.08</v>
      </c>
      <c r="H209" s="22">
        <v>5.4</v>
      </c>
      <c r="I209" s="22">
        <v>4.32</v>
      </c>
      <c r="J209" s="22">
        <v>0</v>
      </c>
      <c r="K209" s="22">
        <v>1.08</v>
      </c>
      <c r="L209" s="9" t="s">
        <v>98</v>
      </c>
    </row>
    <row r="210" spans="1:12" s="1" customFormat="1" ht="16.899999999999999" customHeight="1" x14ac:dyDescent="0.2">
      <c r="A210" s="11">
        <f t="shared" si="78"/>
        <v>187</v>
      </c>
      <c r="B210" s="11">
        <f t="shared" si="78"/>
        <v>28</v>
      </c>
      <c r="C210" s="46" t="s">
        <v>11</v>
      </c>
      <c r="D210" s="51">
        <f t="shared" si="77"/>
        <v>5.4</v>
      </c>
      <c r="E210" s="22">
        <v>4.32</v>
      </c>
      <c r="F210" s="22">
        <v>0</v>
      </c>
      <c r="G210" s="22">
        <v>1.08</v>
      </c>
      <c r="H210" s="22">
        <v>5.4</v>
      </c>
      <c r="I210" s="22">
        <v>4.32</v>
      </c>
      <c r="J210" s="22">
        <v>0</v>
      </c>
      <c r="K210" s="22">
        <v>1.08</v>
      </c>
      <c r="L210" s="9" t="s">
        <v>98</v>
      </c>
    </row>
    <row r="211" spans="1:12" s="1" customFormat="1" ht="16.899999999999999" customHeight="1" x14ac:dyDescent="0.2">
      <c r="A211" s="11">
        <f t="shared" si="78"/>
        <v>188</v>
      </c>
      <c r="B211" s="11">
        <f t="shared" si="78"/>
        <v>29</v>
      </c>
      <c r="C211" s="46" t="s">
        <v>12</v>
      </c>
      <c r="D211" s="51">
        <f t="shared" si="77"/>
        <v>1</v>
      </c>
      <c r="E211" s="22">
        <v>0.8</v>
      </c>
      <c r="F211" s="22">
        <v>0</v>
      </c>
      <c r="G211" s="22">
        <v>0.19999999999999996</v>
      </c>
      <c r="H211" s="22">
        <v>1</v>
      </c>
      <c r="I211" s="22">
        <v>0.8</v>
      </c>
      <c r="J211" s="22">
        <v>0</v>
      </c>
      <c r="K211" s="22">
        <v>0.19999999999999996</v>
      </c>
      <c r="L211" s="9" t="s">
        <v>98</v>
      </c>
    </row>
    <row r="212" spans="1:12" s="1" customFormat="1" ht="16.899999999999999" customHeight="1" x14ac:dyDescent="0.2">
      <c r="A212" s="11">
        <f t="shared" si="78"/>
        <v>189</v>
      </c>
      <c r="B212" s="11">
        <f t="shared" si="78"/>
        <v>30</v>
      </c>
      <c r="C212" s="46" t="s">
        <v>306</v>
      </c>
      <c r="D212" s="51">
        <f t="shared" si="77"/>
        <v>15</v>
      </c>
      <c r="E212" s="22">
        <v>0</v>
      </c>
      <c r="F212" s="22">
        <v>13.5</v>
      </c>
      <c r="G212" s="22">
        <v>1.5</v>
      </c>
      <c r="H212" s="22">
        <v>15</v>
      </c>
      <c r="I212" s="22">
        <v>0</v>
      </c>
      <c r="J212" s="22">
        <v>13.5</v>
      </c>
      <c r="K212" s="22">
        <v>1.5</v>
      </c>
      <c r="L212" s="9" t="s">
        <v>98</v>
      </c>
    </row>
    <row r="213" spans="1:12" s="1" customFormat="1" ht="31.15" customHeight="1" x14ac:dyDescent="0.2">
      <c r="A213" s="11">
        <f t="shared" si="78"/>
        <v>190</v>
      </c>
      <c r="B213" s="11">
        <f t="shared" si="78"/>
        <v>31</v>
      </c>
      <c r="C213" s="47" t="s">
        <v>321</v>
      </c>
      <c r="D213" s="51">
        <f t="shared" si="77"/>
        <v>18</v>
      </c>
      <c r="E213" s="22">
        <v>0</v>
      </c>
      <c r="F213" s="22">
        <v>18</v>
      </c>
      <c r="G213" s="22">
        <v>0</v>
      </c>
      <c r="H213" s="22">
        <v>25</v>
      </c>
      <c r="I213" s="22">
        <v>0</v>
      </c>
      <c r="J213" s="22">
        <v>25</v>
      </c>
      <c r="K213" s="22">
        <v>0</v>
      </c>
      <c r="L213" s="9" t="s">
        <v>98</v>
      </c>
    </row>
    <row r="214" spans="1:12" s="1" customFormat="1" ht="16.899999999999999" customHeight="1" x14ac:dyDescent="0.2">
      <c r="A214" s="6"/>
      <c r="B214" s="6" t="s">
        <v>315</v>
      </c>
      <c r="C214" s="4" t="s">
        <v>13</v>
      </c>
      <c r="D214" s="49">
        <f>SUM(D215:D220)</f>
        <v>30</v>
      </c>
      <c r="E214" s="49">
        <f t="shared" ref="E214:G214" si="79">SUM(E215:E220)</f>
        <v>30</v>
      </c>
      <c r="F214" s="49">
        <f t="shared" si="79"/>
        <v>0</v>
      </c>
      <c r="G214" s="49">
        <f t="shared" si="79"/>
        <v>0</v>
      </c>
      <c r="H214" s="49">
        <f>SUM(H215:H220)</f>
        <v>30</v>
      </c>
      <c r="I214" s="49">
        <f t="shared" ref="I214" si="80">SUM(I215:I220)</f>
        <v>30</v>
      </c>
      <c r="J214" s="49">
        <f t="shared" ref="J214" si="81">SUM(J215:J220)</f>
        <v>0</v>
      </c>
      <c r="K214" s="49">
        <f t="shared" ref="K214" si="82">SUM(K215:K220)</f>
        <v>0</v>
      </c>
      <c r="L214" s="14"/>
    </row>
    <row r="215" spans="1:12" s="1" customFormat="1" ht="16.899999999999999" customHeight="1" x14ac:dyDescent="0.2">
      <c r="A215" s="11">
        <f>A213+1</f>
        <v>191</v>
      </c>
      <c r="B215" s="11">
        <f>B213+1</f>
        <v>32</v>
      </c>
      <c r="C215" s="23" t="s">
        <v>322</v>
      </c>
      <c r="D215" s="22">
        <v>5</v>
      </c>
      <c r="E215" s="22">
        <v>5</v>
      </c>
      <c r="F215" s="22">
        <v>0</v>
      </c>
      <c r="G215" s="22">
        <v>0</v>
      </c>
      <c r="H215" s="22">
        <v>5</v>
      </c>
      <c r="I215" s="22">
        <v>5</v>
      </c>
      <c r="J215" s="22">
        <v>0</v>
      </c>
      <c r="K215" s="22">
        <v>0</v>
      </c>
      <c r="L215" s="9" t="s">
        <v>345</v>
      </c>
    </row>
    <row r="216" spans="1:12" s="1" customFormat="1" ht="16.899999999999999" customHeight="1" x14ac:dyDescent="0.2">
      <c r="A216" s="11">
        <f>A215+1</f>
        <v>192</v>
      </c>
      <c r="B216" s="11">
        <f>B215+1</f>
        <v>33</v>
      </c>
      <c r="C216" s="23" t="s">
        <v>323</v>
      </c>
      <c r="D216" s="22">
        <v>5</v>
      </c>
      <c r="E216" s="22">
        <v>5</v>
      </c>
      <c r="F216" s="22">
        <v>0</v>
      </c>
      <c r="G216" s="22">
        <v>0</v>
      </c>
      <c r="H216" s="22">
        <v>5</v>
      </c>
      <c r="I216" s="22">
        <v>5</v>
      </c>
      <c r="J216" s="22">
        <v>0</v>
      </c>
      <c r="K216" s="22">
        <v>0</v>
      </c>
      <c r="L216" s="9" t="s">
        <v>345</v>
      </c>
    </row>
    <row r="217" spans="1:12" s="1" customFormat="1" ht="16.899999999999999" customHeight="1" x14ac:dyDescent="0.2">
      <c r="A217" s="11">
        <f t="shared" ref="A217:B220" si="83">A216+1</f>
        <v>193</v>
      </c>
      <c r="B217" s="11">
        <f t="shared" si="83"/>
        <v>34</v>
      </c>
      <c r="C217" s="23" t="s">
        <v>324</v>
      </c>
      <c r="D217" s="22">
        <v>5</v>
      </c>
      <c r="E217" s="22">
        <v>5</v>
      </c>
      <c r="F217" s="22">
        <v>0</v>
      </c>
      <c r="G217" s="22">
        <v>0</v>
      </c>
      <c r="H217" s="22">
        <v>5</v>
      </c>
      <c r="I217" s="22">
        <v>5</v>
      </c>
      <c r="J217" s="22">
        <v>0</v>
      </c>
      <c r="K217" s="22">
        <v>0</v>
      </c>
      <c r="L217" s="9" t="s">
        <v>345</v>
      </c>
    </row>
    <row r="218" spans="1:12" s="1" customFormat="1" ht="16.899999999999999" customHeight="1" x14ac:dyDescent="0.2">
      <c r="A218" s="11">
        <f t="shared" si="83"/>
        <v>194</v>
      </c>
      <c r="B218" s="11">
        <f t="shared" si="83"/>
        <v>35</v>
      </c>
      <c r="C218" s="23" t="s">
        <v>44</v>
      </c>
      <c r="D218" s="22">
        <v>5</v>
      </c>
      <c r="E218" s="22">
        <v>5</v>
      </c>
      <c r="F218" s="22">
        <v>0</v>
      </c>
      <c r="G218" s="22">
        <v>0</v>
      </c>
      <c r="H218" s="22">
        <v>5</v>
      </c>
      <c r="I218" s="22">
        <v>5</v>
      </c>
      <c r="J218" s="22">
        <v>0</v>
      </c>
      <c r="K218" s="22">
        <v>0</v>
      </c>
      <c r="L218" s="9" t="s">
        <v>345</v>
      </c>
    </row>
    <row r="219" spans="1:12" s="1" customFormat="1" ht="16.899999999999999" customHeight="1" x14ac:dyDescent="0.2">
      <c r="A219" s="11">
        <f t="shared" si="83"/>
        <v>195</v>
      </c>
      <c r="B219" s="11">
        <f t="shared" si="83"/>
        <v>36</v>
      </c>
      <c r="C219" s="23" t="s">
        <v>325</v>
      </c>
      <c r="D219" s="22">
        <v>5</v>
      </c>
      <c r="E219" s="22">
        <v>5</v>
      </c>
      <c r="F219" s="22">
        <v>0</v>
      </c>
      <c r="G219" s="22">
        <v>0</v>
      </c>
      <c r="H219" s="22">
        <v>5</v>
      </c>
      <c r="I219" s="22">
        <v>5</v>
      </c>
      <c r="J219" s="22">
        <v>0</v>
      </c>
      <c r="K219" s="22">
        <v>0</v>
      </c>
      <c r="L219" s="9" t="s">
        <v>345</v>
      </c>
    </row>
    <row r="220" spans="1:12" s="1" customFormat="1" ht="16.899999999999999" customHeight="1" x14ac:dyDescent="0.2">
      <c r="A220" s="11">
        <f t="shared" si="83"/>
        <v>196</v>
      </c>
      <c r="B220" s="11">
        <f t="shared" si="83"/>
        <v>37</v>
      </c>
      <c r="C220" s="23" t="s">
        <v>326</v>
      </c>
      <c r="D220" s="22">
        <v>5</v>
      </c>
      <c r="E220" s="22">
        <v>5</v>
      </c>
      <c r="F220" s="22">
        <v>0</v>
      </c>
      <c r="G220" s="22">
        <v>0</v>
      </c>
      <c r="H220" s="22">
        <v>5</v>
      </c>
      <c r="I220" s="22">
        <v>5</v>
      </c>
      <c r="J220" s="22">
        <v>0</v>
      </c>
      <c r="K220" s="22">
        <v>0</v>
      </c>
      <c r="L220" s="9" t="s">
        <v>345</v>
      </c>
    </row>
    <row r="221" spans="1:12" s="1" customFormat="1" ht="16.899999999999999" customHeight="1" x14ac:dyDescent="0.2">
      <c r="A221" s="11"/>
      <c r="B221" s="6" t="s">
        <v>31</v>
      </c>
      <c r="C221" s="4" t="s">
        <v>27</v>
      </c>
      <c r="D221" s="49">
        <f>SUM(D222:D232)</f>
        <v>53.5</v>
      </c>
      <c r="E221" s="49">
        <f t="shared" ref="E221:G221" si="84">SUM(E222:E232)</f>
        <v>26.080000000000002</v>
      </c>
      <c r="F221" s="49">
        <f t="shared" si="84"/>
        <v>22.5</v>
      </c>
      <c r="G221" s="49">
        <f t="shared" si="84"/>
        <v>4.9200000000000008</v>
      </c>
      <c r="H221" s="49">
        <f>SUM(H222:H232)</f>
        <v>53.5</v>
      </c>
      <c r="I221" s="49">
        <f t="shared" ref="I221" si="85">SUM(I222:I232)</f>
        <v>26.080000000000002</v>
      </c>
      <c r="J221" s="49">
        <f t="shared" ref="J221" si="86">SUM(J222:J232)</f>
        <v>22.5</v>
      </c>
      <c r="K221" s="49">
        <f t="shared" ref="K221" si="87">SUM(K222:K232)</f>
        <v>4.9200000000000008</v>
      </c>
      <c r="L221" s="14"/>
    </row>
    <row r="222" spans="1:12" s="1" customFormat="1" ht="16.899999999999999" customHeight="1" x14ac:dyDescent="0.2">
      <c r="A222" s="11">
        <f>A220+1</f>
        <v>197</v>
      </c>
      <c r="B222" s="11">
        <f>B220+1</f>
        <v>38</v>
      </c>
      <c r="C222" s="23" t="s">
        <v>28</v>
      </c>
      <c r="D222" s="22">
        <v>2.1</v>
      </c>
      <c r="E222" s="22">
        <v>1.6800000000000002</v>
      </c>
      <c r="F222" s="22">
        <v>0</v>
      </c>
      <c r="G222" s="22">
        <v>0.42000000000000004</v>
      </c>
      <c r="H222" s="22">
        <v>2.1</v>
      </c>
      <c r="I222" s="22">
        <v>1.6800000000000002</v>
      </c>
      <c r="J222" s="22">
        <v>0</v>
      </c>
      <c r="K222" s="22">
        <v>0.42000000000000004</v>
      </c>
      <c r="L222" s="9" t="s">
        <v>345</v>
      </c>
    </row>
    <row r="223" spans="1:12" s="1" customFormat="1" ht="16.899999999999999" customHeight="1" x14ac:dyDescent="0.2">
      <c r="A223" s="11">
        <f>A222+1</f>
        <v>198</v>
      </c>
      <c r="B223" s="11">
        <f>B222+1</f>
        <v>39</v>
      </c>
      <c r="C223" s="23" t="s">
        <v>97</v>
      </c>
      <c r="D223" s="22">
        <v>3.05</v>
      </c>
      <c r="E223" s="22">
        <v>0</v>
      </c>
      <c r="F223" s="22">
        <v>3</v>
      </c>
      <c r="G223" s="22">
        <v>0.05</v>
      </c>
      <c r="H223" s="22">
        <v>3.05</v>
      </c>
      <c r="I223" s="22">
        <v>0</v>
      </c>
      <c r="J223" s="22">
        <v>3</v>
      </c>
      <c r="K223" s="22">
        <v>0.05</v>
      </c>
      <c r="L223" s="9" t="s">
        <v>345</v>
      </c>
    </row>
    <row r="224" spans="1:12" s="1" customFormat="1" ht="16.899999999999999" customHeight="1" x14ac:dyDescent="0.2">
      <c r="A224" s="11">
        <f t="shared" ref="A224:B232" si="88">A223+1</f>
        <v>199</v>
      </c>
      <c r="B224" s="11">
        <f t="shared" si="88"/>
        <v>40</v>
      </c>
      <c r="C224" s="23" t="s">
        <v>29</v>
      </c>
      <c r="D224" s="22">
        <v>4.6500000000000004</v>
      </c>
      <c r="E224" s="22">
        <v>0</v>
      </c>
      <c r="F224" s="22">
        <v>4.5</v>
      </c>
      <c r="G224" s="22">
        <v>0.15000000000000033</v>
      </c>
      <c r="H224" s="22">
        <v>4.6500000000000004</v>
      </c>
      <c r="I224" s="22">
        <v>0</v>
      </c>
      <c r="J224" s="22">
        <v>4.5</v>
      </c>
      <c r="K224" s="22">
        <v>0.15000000000000033</v>
      </c>
      <c r="L224" s="9" t="s">
        <v>345</v>
      </c>
    </row>
    <row r="225" spans="1:12" s="1" customFormat="1" ht="16.899999999999999" customHeight="1" x14ac:dyDescent="0.25">
      <c r="A225" s="11">
        <f t="shared" si="88"/>
        <v>200</v>
      </c>
      <c r="B225" s="11">
        <f t="shared" si="88"/>
        <v>41</v>
      </c>
      <c r="C225" s="38" t="s">
        <v>280</v>
      </c>
      <c r="D225" s="22">
        <v>2</v>
      </c>
      <c r="E225" s="22">
        <v>2</v>
      </c>
      <c r="F225" s="22">
        <v>0</v>
      </c>
      <c r="G225" s="22">
        <v>0</v>
      </c>
      <c r="H225" s="22">
        <v>2</v>
      </c>
      <c r="I225" s="22">
        <v>2</v>
      </c>
      <c r="J225" s="22">
        <v>0</v>
      </c>
      <c r="K225" s="22">
        <v>0</v>
      </c>
      <c r="L225" s="9" t="s">
        <v>345</v>
      </c>
    </row>
    <row r="226" spans="1:12" s="1" customFormat="1" ht="16.899999999999999" customHeight="1" x14ac:dyDescent="0.25">
      <c r="A226" s="11">
        <f t="shared" si="88"/>
        <v>201</v>
      </c>
      <c r="B226" s="11">
        <f t="shared" si="88"/>
        <v>42</v>
      </c>
      <c r="C226" s="38" t="s">
        <v>281</v>
      </c>
      <c r="D226" s="22">
        <v>1.5</v>
      </c>
      <c r="E226" s="22">
        <v>1.5</v>
      </c>
      <c r="F226" s="22">
        <v>0</v>
      </c>
      <c r="G226" s="22">
        <v>0</v>
      </c>
      <c r="H226" s="22">
        <v>1.5</v>
      </c>
      <c r="I226" s="22">
        <v>1.5</v>
      </c>
      <c r="J226" s="22">
        <v>0</v>
      </c>
      <c r="K226" s="22">
        <v>0</v>
      </c>
      <c r="L226" s="9" t="s">
        <v>345</v>
      </c>
    </row>
    <row r="227" spans="1:12" s="1" customFormat="1" ht="16.899999999999999" customHeight="1" x14ac:dyDescent="0.25">
      <c r="A227" s="11">
        <f t="shared" si="88"/>
        <v>202</v>
      </c>
      <c r="B227" s="11">
        <f t="shared" si="88"/>
        <v>43</v>
      </c>
      <c r="C227" s="38" t="s">
        <v>282</v>
      </c>
      <c r="D227" s="22">
        <v>15</v>
      </c>
      <c r="E227" s="22">
        <v>0</v>
      </c>
      <c r="F227" s="22">
        <v>15</v>
      </c>
      <c r="G227" s="22">
        <v>0</v>
      </c>
      <c r="H227" s="22">
        <v>15</v>
      </c>
      <c r="I227" s="22">
        <v>0</v>
      </c>
      <c r="J227" s="22">
        <v>15</v>
      </c>
      <c r="K227" s="22">
        <v>0</v>
      </c>
      <c r="L227" s="9" t="s">
        <v>345</v>
      </c>
    </row>
    <row r="228" spans="1:12" s="1" customFormat="1" ht="16.899999999999999" customHeight="1" x14ac:dyDescent="0.25">
      <c r="A228" s="11">
        <f t="shared" si="88"/>
        <v>203</v>
      </c>
      <c r="B228" s="11">
        <f t="shared" si="88"/>
        <v>44</v>
      </c>
      <c r="C228" s="39" t="s">
        <v>309</v>
      </c>
      <c r="D228" s="22">
        <v>1.5</v>
      </c>
      <c r="E228" s="22">
        <v>1.5</v>
      </c>
      <c r="F228" s="22">
        <v>0</v>
      </c>
      <c r="G228" s="22">
        <v>0</v>
      </c>
      <c r="H228" s="22">
        <v>1.5</v>
      </c>
      <c r="I228" s="22">
        <v>1.5</v>
      </c>
      <c r="J228" s="22">
        <v>0</v>
      </c>
      <c r="K228" s="22">
        <v>0</v>
      </c>
      <c r="L228" s="9" t="s">
        <v>345</v>
      </c>
    </row>
    <row r="229" spans="1:12" s="1" customFormat="1" ht="16.899999999999999" customHeight="1" x14ac:dyDescent="0.25">
      <c r="A229" s="11">
        <f t="shared" si="88"/>
        <v>204</v>
      </c>
      <c r="B229" s="11">
        <f t="shared" si="88"/>
        <v>45</v>
      </c>
      <c r="C229" s="38" t="s">
        <v>30</v>
      </c>
      <c r="D229" s="22">
        <v>4.5</v>
      </c>
      <c r="E229" s="22">
        <v>3.6</v>
      </c>
      <c r="F229" s="22">
        <v>0</v>
      </c>
      <c r="G229" s="22">
        <v>0.9</v>
      </c>
      <c r="H229" s="22">
        <v>4.5</v>
      </c>
      <c r="I229" s="22">
        <v>3.6</v>
      </c>
      <c r="J229" s="22">
        <v>0</v>
      </c>
      <c r="K229" s="22">
        <v>0.9</v>
      </c>
      <c r="L229" s="9" t="s">
        <v>345</v>
      </c>
    </row>
    <row r="230" spans="1:12" s="1" customFormat="1" ht="16.899999999999999" customHeight="1" x14ac:dyDescent="0.2">
      <c r="A230" s="11">
        <f t="shared" si="88"/>
        <v>205</v>
      </c>
      <c r="B230" s="11">
        <f t="shared" si="88"/>
        <v>46</v>
      </c>
      <c r="C230" s="23" t="s">
        <v>259</v>
      </c>
      <c r="D230" s="22">
        <v>1</v>
      </c>
      <c r="E230" s="22">
        <v>0</v>
      </c>
      <c r="F230" s="22">
        <v>0</v>
      </c>
      <c r="G230" s="22">
        <v>1</v>
      </c>
      <c r="H230" s="22">
        <v>1</v>
      </c>
      <c r="I230" s="22">
        <v>0</v>
      </c>
      <c r="J230" s="22">
        <v>0</v>
      </c>
      <c r="K230" s="22">
        <v>1</v>
      </c>
      <c r="L230" s="9" t="s">
        <v>345</v>
      </c>
    </row>
    <row r="231" spans="1:12" s="1" customFormat="1" ht="16.899999999999999" customHeight="1" x14ac:dyDescent="0.25">
      <c r="A231" s="11">
        <f t="shared" si="88"/>
        <v>206</v>
      </c>
      <c r="B231" s="11">
        <f t="shared" si="88"/>
        <v>47</v>
      </c>
      <c r="C231" s="39" t="s">
        <v>327</v>
      </c>
      <c r="D231" s="22">
        <v>6.2</v>
      </c>
      <c r="E231" s="22">
        <v>6.2</v>
      </c>
      <c r="F231" s="22">
        <v>0</v>
      </c>
      <c r="G231" s="22">
        <v>0</v>
      </c>
      <c r="H231" s="22">
        <v>6.2</v>
      </c>
      <c r="I231" s="22">
        <v>6.2</v>
      </c>
      <c r="J231" s="22">
        <v>0</v>
      </c>
      <c r="K231" s="22">
        <v>0</v>
      </c>
      <c r="L231" s="9" t="s">
        <v>345</v>
      </c>
    </row>
    <row r="232" spans="1:12" s="1" customFormat="1" ht="16.899999999999999" customHeight="1" x14ac:dyDescent="0.2">
      <c r="A232" s="11">
        <f t="shared" si="88"/>
        <v>207</v>
      </c>
      <c r="B232" s="11">
        <f t="shared" si="88"/>
        <v>48</v>
      </c>
      <c r="C232" s="23" t="s">
        <v>50</v>
      </c>
      <c r="D232" s="22">
        <v>12</v>
      </c>
      <c r="E232" s="22">
        <v>9.6000000000000014</v>
      </c>
      <c r="F232" s="22">
        <v>0</v>
      </c>
      <c r="G232" s="22">
        <v>2.4000000000000004</v>
      </c>
      <c r="H232" s="22">
        <v>12</v>
      </c>
      <c r="I232" s="22">
        <v>9.6000000000000014</v>
      </c>
      <c r="J232" s="22">
        <v>0</v>
      </c>
      <c r="K232" s="22">
        <v>2.4000000000000004</v>
      </c>
      <c r="L232" s="9" t="s">
        <v>345</v>
      </c>
    </row>
    <row r="233" spans="1:12" s="1" customFormat="1" ht="16.899999999999999" customHeight="1" x14ac:dyDescent="0.2">
      <c r="A233" s="24"/>
      <c r="B233" s="25" t="s">
        <v>316</v>
      </c>
      <c r="C233" s="26" t="s">
        <v>15</v>
      </c>
      <c r="D233" s="49">
        <f>SUM(D234:D286)</f>
        <v>270.03800000000007</v>
      </c>
      <c r="E233" s="49">
        <f t="shared" ref="E233:G233" si="89">SUM(E234:E286)</f>
        <v>147.92000000000007</v>
      </c>
      <c r="F233" s="49">
        <f t="shared" si="89"/>
        <v>48</v>
      </c>
      <c r="G233" s="49">
        <f t="shared" si="89"/>
        <v>74.118000000000023</v>
      </c>
      <c r="H233" s="49">
        <f>SUM(H234:H286)</f>
        <v>270.03800000000007</v>
      </c>
      <c r="I233" s="49">
        <f t="shared" ref="I233" si="90">SUM(I234:I286)</f>
        <v>147.92000000000007</v>
      </c>
      <c r="J233" s="49">
        <f t="shared" ref="J233" si="91">SUM(J234:J286)</f>
        <v>48</v>
      </c>
      <c r="K233" s="49">
        <f t="shared" ref="K233" si="92">SUM(K234:K286)</f>
        <v>74.118000000000023</v>
      </c>
      <c r="L233" s="14"/>
    </row>
    <row r="234" spans="1:12" s="1" customFormat="1" ht="16.899999999999999" customHeight="1" x14ac:dyDescent="0.2">
      <c r="A234" s="11">
        <f>A232+1</f>
        <v>208</v>
      </c>
      <c r="B234" s="11">
        <f>B232+1</f>
        <v>49</v>
      </c>
      <c r="C234" s="16" t="s">
        <v>283</v>
      </c>
      <c r="D234" s="22">
        <v>5</v>
      </c>
      <c r="E234" s="22">
        <v>0</v>
      </c>
      <c r="F234" s="22">
        <v>5</v>
      </c>
      <c r="G234" s="22">
        <v>0</v>
      </c>
      <c r="H234" s="22">
        <v>5</v>
      </c>
      <c r="I234" s="22">
        <v>0</v>
      </c>
      <c r="J234" s="22">
        <v>5</v>
      </c>
      <c r="K234" s="22">
        <v>0</v>
      </c>
      <c r="L234" s="9" t="s">
        <v>345</v>
      </c>
    </row>
    <row r="235" spans="1:12" s="1" customFormat="1" ht="16.899999999999999" customHeight="1" x14ac:dyDescent="0.2">
      <c r="A235" s="11">
        <f>A234+1</f>
        <v>209</v>
      </c>
      <c r="B235" s="11">
        <f>B234+1</f>
        <v>50</v>
      </c>
      <c r="C235" s="16" t="s">
        <v>284</v>
      </c>
      <c r="D235" s="22">
        <v>5</v>
      </c>
      <c r="E235" s="22">
        <v>0</v>
      </c>
      <c r="F235" s="22">
        <v>5</v>
      </c>
      <c r="G235" s="22">
        <v>0</v>
      </c>
      <c r="H235" s="22">
        <v>5</v>
      </c>
      <c r="I235" s="22">
        <v>0</v>
      </c>
      <c r="J235" s="22">
        <v>5</v>
      </c>
      <c r="K235" s="22">
        <v>0</v>
      </c>
      <c r="L235" s="9" t="s">
        <v>345</v>
      </c>
    </row>
    <row r="236" spans="1:12" s="1" customFormat="1" ht="16.899999999999999" customHeight="1" x14ac:dyDescent="0.2">
      <c r="A236" s="11">
        <f t="shared" ref="A236:B251" si="93">A235+1</f>
        <v>210</v>
      </c>
      <c r="B236" s="11">
        <f t="shared" si="93"/>
        <v>51</v>
      </c>
      <c r="C236" s="16" t="s">
        <v>285</v>
      </c>
      <c r="D236" s="22">
        <v>5</v>
      </c>
      <c r="E236" s="22">
        <v>0</v>
      </c>
      <c r="F236" s="22">
        <v>5</v>
      </c>
      <c r="G236" s="22">
        <v>0</v>
      </c>
      <c r="H236" s="22">
        <v>5</v>
      </c>
      <c r="I236" s="22">
        <v>0</v>
      </c>
      <c r="J236" s="22">
        <v>5</v>
      </c>
      <c r="K236" s="22">
        <v>0</v>
      </c>
      <c r="L236" s="9" t="s">
        <v>345</v>
      </c>
    </row>
    <row r="237" spans="1:12" s="1" customFormat="1" ht="16.899999999999999" customHeight="1" x14ac:dyDescent="0.2">
      <c r="A237" s="11">
        <f t="shared" si="93"/>
        <v>211</v>
      </c>
      <c r="B237" s="11">
        <f t="shared" si="93"/>
        <v>52</v>
      </c>
      <c r="C237" s="16" t="s">
        <v>286</v>
      </c>
      <c r="D237" s="22">
        <v>5</v>
      </c>
      <c r="E237" s="22">
        <v>0</v>
      </c>
      <c r="F237" s="22">
        <v>5</v>
      </c>
      <c r="G237" s="22">
        <v>0</v>
      </c>
      <c r="H237" s="22">
        <v>5</v>
      </c>
      <c r="I237" s="22">
        <v>0</v>
      </c>
      <c r="J237" s="22">
        <v>5</v>
      </c>
      <c r="K237" s="22">
        <v>0</v>
      </c>
      <c r="L237" s="9" t="s">
        <v>345</v>
      </c>
    </row>
    <row r="238" spans="1:12" s="1" customFormat="1" ht="16.899999999999999" customHeight="1" x14ac:dyDescent="0.2">
      <c r="A238" s="11">
        <f t="shared" si="93"/>
        <v>212</v>
      </c>
      <c r="B238" s="11">
        <f t="shared" si="93"/>
        <v>53</v>
      </c>
      <c r="C238" s="16" t="s">
        <v>287</v>
      </c>
      <c r="D238" s="22">
        <v>19</v>
      </c>
      <c r="E238" s="22">
        <v>0</v>
      </c>
      <c r="F238" s="22">
        <v>19</v>
      </c>
      <c r="G238" s="22">
        <v>0</v>
      </c>
      <c r="H238" s="22">
        <v>19</v>
      </c>
      <c r="I238" s="22">
        <v>0</v>
      </c>
      <c r="J238" s="22">
        <v>19</v>
      </c>
      <c r="K238" s="22">
        <v>0</v>
      </c>
      <c r="L238" s="9" t="s">
        <v>345</v>
      </c>
    </row>
    <row r="239" spans="1:12" s="1" customFormat="1" ht="16.899999999999999" customHeight="1" x14ac:dyDescent="0.2">
      <c r="A239" s="11">
        <f t="shared" si="93"/>
        <v>213</v>
      </c>
      <c r="B239" s="11">
        <f t="shared" si="93"/>
        <v>54</v>
      </c>
      <c r="C239" s="16" t="s">
        <v>263</v>
      </c>
      <c r="D239" s="22">
        <v>5.2</v>
      </c>
      <c r="E239" s="22">
        <v>4.16</v>
      </c>
      <c r="F239" s="22">
        <v>0</v>
      </c>
      <c r="G239" s="22">
        <v>1.04</v>
      </c>
      <c r="H239" s="22">
        <v>5.2</v>
      </c>
      <c r="I239" s="22">
        <v>4.16</v>
      </c>
      <c r="J239" s="22">
        <v>0</v>
      </c>
      <c r="K239" s="22">
        <v>1.04</v>
      </c>
      <c r="L239" s="9" t="s">
        <v>345</v>
      </c>
    </row>
    <row r="240" spans="1:12" s="1" customFormat="1" ht="16.899999999999999" customHeight="1" x14ac:dyDescent="0.2">
      <c r="A240" s="11">
        <f t="shared" si="93"/>
        <v>214</v>
      </c>
      <c r="B240" s="11">
        <f t="shared" si="93"/>
        <v>55</v>
      </c>
      <c r="C240" s="16" t="s">
        <v>56</v>
      </c>
      <c r="D240" s="22">
        <v>4.4000000000000004</v>
      </c>
      <c r="E240" s="22">
        <v>3.5</v>
      </c>
      <c r="F240" s="22">
        <v>0</v>
      </c>
      <c r="G240" s="22">
        <v>0.9</v>
      </c>
      <c r="H240" s="22">
        <v>4.4000000000000004</v>
      </c>
      <c r="I240" s="22">
        <v>3.5</v>
      </c>
      <c r="J240" s="22">
        <v>0</v>
      </c>
      <c r="K240" s="22">
        <v>0.9</v>
      </c>
      <c r="L240" s="9" t="s">
        <v>345</v>
      </c>
    </row>
    <row r="241" spans="1:12" s="1" customFormat="1" ht="16.899999999999999" customHeight="1" x14ac:dyDescent="0.2">
      <c r="A241" s="11">
        <f t="shared" si="93"/>
        <v>215</v>
      </c>
      <c r="B241" s="11">
        <f t="shared" si="93"/>
        <v>56</v>
      </c>
      <c r="C241" s="16" t="s">
        <v>264</v>
      </c>
      <c r="D241" s="22">
        <v>6.0000000000000009</v>
      </c>
      <c r="E241" s="22">
        <v>4.8000000000000007</v>
      </c>
      <c r="F241" s="22">
        <v>0</v>
      </c>
      <c r="G241" s="22">
        <v>1.2000000000000002</v>
      </c>
      <c r="H241" s="22">
        <v>6.0000000000000009</v>
      </c>
      <c r="I241" s="22">
        <v>4.8000000000000007</v>
      </c>
      <c r="J241" s="22">
        <v>0</v>
      </c>
      <c r="K241" s="22">
        <v>1.2000000000000002</v>
      </c>
      <c r="L241" s="9" t="s">
        <v>345</v>
      </c>
    </row>
    <row r="242" spans="1:12" s="1" customFormat="1" ht="16.899999999999999" customHeight="1" x14ac:dyDescent="0.2">
      <c r="A242" s="11">
        <f t="shared" si="93"/>
        <v>216</v>
      </c>
      <c r="B242" s="11">
        <f t="shared" si="93"/>
        <v>57</v>
      </c>
      <c r="C242" s="16" t="s">
        <v>265</v>
      </c>
      <c r="D242" s="22">
        <v>18.3</v>
      </c>
      <c r="E242" s="22">
        <v>14.64</v>
      </c>
      <c r="F242" s="22">
        <v>0</v>
      </c>
      <c r="G242" s="22">
        <v>3.66</v>
      </c>
      <c r="H242" s="22">
        <v>18.3</v>
      </c>
      <c r="I242" s="22">
        <v>14.64</v>
      </c>
      <c r="J242" s="22">
        <v>0</v>
      </c>
      <c r="K242" s="22">
        <v>3.66</v>
      </c>
      <c r="L242" s="9" t="s">
        <v>345</v>
      </c>
    </row>
    <row r="243" spans="1:12" s="1" customFormat="1" ht="16.899999999999999" customHeight="1" x14ac:dyDescent="0.2">
      <c r="A243" s="11">
        <f t="shared" si="93"/>
        <v>217</v>
      </c>
      <c r="B243" s="11">
        <f t="shared" si="93"/>
        <v>58</v>
      </c>
      <c r="C243" s="16" t="s">
        <v>55</v>
      </c>
      <c r="D243" s="22">
        <v>22.680000000000003</v>
      </c>
      <c r="E243" s="22">
        <v>18.144000000000002</v>
      </c>
      <c r="F243" s="22">
        <v>0</v>
      </c>
      <c r="G243" s="22">
        <v>4.5360000000000005</v>
      </c>
      <c r="H243" s="22">
        <v>22.680000000000003</v>
      </c>
      <c r="I243" s="22">
        <v>18.144000000000002</v>
      </c>
      <c r="J243" s="22">
        <v>0</v>
      </c>
      <c r="K243" s="22">
        <v>4.5360000000000005</v>
      </c>
      <c r="L243" s="9" t="s">
        <v>345</v>
      </c>
    </row>
    <row r="244" spans="1:12" s="1" customFormat="1" ht="16.899999999999999" customHeight="1" x14ac:dyDescent="0.2">
      <c r="A244" s="11">
        <f t="shared" si="93"/>
        <v>218</v>
      </c>
      <c r="B244" s="11">
        <f t="shared" si="93"/>
        <v>59</v>
      </c>
      <c r="C244" s="16" t="s">
        <v>266</v>
      </c>
      <c r="D244" s="22">
        <v>38.508000000000003</v>
      </c>
      <c r="E244" s="22">
        <v>30.816000000000003</v>
      </c>
      <c r="F244" s="22">
        <v>0</v>
      </c>
      <c r="G244" s="22">
        <v>7.6920000000000002</v>
      </c>
      <c r="H244" s="22">
        <v>38.508000000000003</v>
      </c>
      <c r="I244" s="22">
        <v>30.816000000000003</v>
      </c>
      <c r="J244" s="22">
        <v>0</v>
      </c>
      <c r="K244" s="22">
        <v>7.6920000000000002</v>
      </c>
      <c r="L244" s="9" t="s">
        <v>345</v>
      </c>
    </row>
    <row r="245" spans="1:12" s="1" customFormat="1" ht="16.899999999999999" customHeight="1" x14ac:dyDescent="0.2">
      <c r="A245" s="11">
        <f t="shared" si="93"/>
        <v>219</v>
      </c>
      <c r="B245" s="11">
        <f t="shared" si="93"/>
        <v>60</v>
      </c>
      <c r="C245" s="16" t="s">
        <v>328</v>
      </c>
      <c r="D245" s="22">
        <v>4.5</v>
      </c>
      <c r="E245" s="22">
        <v>4.5</v>
      </c>
      <c r="F245" s="22">
        <v>0</v>
      </c>
      <c r="G245" s="22">
        <v>0</v>
      </c>
      <c r="H245" s="22">
        <v>4.5</v>
      </c>
      <c r="I245" s="22">
        <v>4.5</v>
      </c>
      <c r="J245" s="22">
        <v>0</v>
      </c>
      <c r="K245" s="22">
        <v>0</v>
      </c>
      <c r="L245" s="9" t="s">
        <v>345</v>
      </c>
    </row>
    <row r="246" spans="1:12" s="1" customFormat="1" ht="16.899999999999999" customHeight="1" x14ac:dyDescent="0.2">
      <c r="A246" s="11">
        <f t="shared" si="93"/>
        <v>220</v>
      </c>
      <c r="B246" s="11">
        <f t="shared" si="93"/>
        <v>61</v>
      </c>
      <c r="C246" s="16" t="s">
        <v>329</v>
      </c>
      <c r="D246" s="22">
        <v>3.2</v>
      </c>
      <c r="E246" s="22">
        <v>3.2</v>
      </c>
      <c r="F246" s="22">
        <v>0</v>
      </c>
      <c r="G246" s="22">
        <v>0</v>
      </c>
      <c r="H246" s="22">
        <v>3.2</v>
      </c>
      <c r="I246" s="22">
        <v>3.2</v>
      </c>
      <c r="J246" s="22">
        <v>0</v>
      </c>
      <c r="K246" s="22">
        <v>0</v>
      </c>
      <c r="L246" s="9" t="s">
        <v>345</v>
      </c>
    </row>
    <row r="247" spans="1:12" s="1" customFormat="1" ht="16.899999999999999" customHeight="1" x14ac:dyDescent="0.2">
      <c r="A247" s="11">
        <f t="shared" si="93"/>
        <v>221</v>
      </c>
      <c r="B247" s="11">
        <f t="shared" si="93"/>
        <v>62</v>
      </c>
      <c r="C247" s="40" t="s">
        <v>85</v>
      </c>
      <c r="D247" s="22">
        <v>2.5</v>
      </c>
      <c r="E247" s="22">
        <v>0</v>
      </c>
      <c r="F247" s="22">
        <v>0</v>
      </c>
      <c r="G247" s="22">
        <v>2.5</v>
      </c>
      <c r="H247" s="22">
        <v>2.5</v>
      </c>
      <c r="I247" s="22">
        <v>0</v>
      </c>
      <c r="J247" s="22">
        <v>0</v>
      </c>
      <c r="K247" s="22">
        <v>2.5</v>
      </c>
      <c r="L247" s="9" t="s">
        <v>345</v>
      </c>
    </row>
    <row r="248" spans="1:12" s="1" customFormat="1" ht="16.899999999999999" customHeight="1" x14ac:dyDescent="0.2">
      <c r="A248" s="11">
        <f t="shared" si="93"/>
        <v>222</v>
      </c>
      <c r="B248" s="11">
        <f t="shared" si="93"/>
        <v>63</v>
      </c>
      <c r="C248" s="40" t="s">
        <v>86</v>
      </c>
      <c r="D248" s="22">
        <v>2.5</v>
      </c>
      <c r="E248" s="22">
        <v>0</v>
      </c>
      <c r="F248" s="22">
        <v>0</v>
      </c>
      <c r="G248" s="22">
        <v>2.5</v>
      </c>
      <c r="H248" s="22">
        <v>2.5</v>
      </c>
      <c r="I248" s="22">
        <v>0</v>
      </c>
      <c r="J248" s="22">
        <v>0</v>
      </c>
      <c r="K248" s="22">
        <v>2.5</v>
      </c>
      <c r="L248" s="9" t="s">
        <v>345</v>
      </c>
    </row>
    <row r="249" spans="1:12" s="1" customFormat="1" ht="16.899999999999999" customHeight="1" x14ac:dyDescent="0.2">
      <c r="A249" s="11">
        <f t="shared" si="93"/>
        <v>223</v>
      </c>
      <c r="B249" s="11">
        <f t="shared" si="93"/>
        <v>64</v>
      </c>
      <c r="C249" s="40" t="s">
        <v>77</v>
      </c>
      <c r="D249" s="22">
        <v>5.5</v>
      </c>
      <c r="E249" s="22">
        <v>0</v>
      </c>
      <c r="F249" s="22">
        <v>0</v>
      </c>
      <c r="G249" s="22">
        <v>5.5</v>
      </c>
      <c r="H249" s="22">
        <v>5.5</v>
      </c>
      <c r="I249" s="22">
        <v>0</v>
      </c>
      <c r="J249" s="22">
        <v>0</v>
      </c>
      <c r="K249" s="22">
        <v>5.5</v>
      </c>
      <c r="L249" s="9" t="s">
        <v>345</v>
      </c>
    </row>
    <row r="250" spans="1:12" s="1" customFormat="1" ht="16.899999999999999" customHeight="1" x14ac:dyDescent="0.2">
      <c r="A250" s="11">
        <f t="shared" si="93"/>
        <v>224</v>
      </c>
      <c r="B250" s="11">
        <f t="shared" si="93"/>
        <v>65</v>
      </c>
      <c r="C250" s="40" t="s">
        <v>78</v>
      </c>
      <c r="D250" s="22">
        <v>2.5</v>
      </c>
      <c r="E250" s="22">
        <v>0</v>
      </c>
      <c r="F250" s="22">
        <v>0</v>
      </c>
      <c r="G250" s="22">
        <v>2.5</v>
      </c>
      <c r="H250" s="22">
        <v>2.5</v>
      </c>
      <c r="I250" s="22">
        <v>0</v>
      </c>
      <c r="J250" s="22">
        <v>0</v>
      </c>
      <c r="K250" s="22">
        <v>2.5</v>
      </c>
      <c r="L250" s="9" t="s">
        <v>345</v>
      </c>
    </row>
    <row r="251" spans="1:12" s="1" customFormat="1" ht="16.899999999999999" customHeight="1" x14ac:dyDescent="0.2">
      <c r="A251" s="11">
        <f t="shared" si="93"/>
        <v>225</v>
      </c>
      <c r="B251" s="11">
        <f t="shared" si="93"/>
        <v>66</v>
      </c>
      <c r="C251" s="19" t="s">
        <v>79</v>
      </c>
      <c r="D251" s="22">
        <v>4.7</v>
      </c>
      <c r="E251" s="22">
        <v>0</v>
      </c>
      <c r="F251" s="22">
        <v>0</v>
      </c>
      <c r="G251" s="22">
        <v>4.7</v>
      </c>
      <c r="H251" s="22">
        <v>4.7</v>
      </c>
      <c r="I251" s="22">
        <v>0</v>
      </c>
      <c r="J251" s="22">
        <v>0</v>
      </c>
      <c r="K251" s="22">
        <v>4.7</v>
      </c>
      <c r="L251" s="9" t="s">
        <v>345</v>
      </c>
    </row>
    <row r="252" spans="1:12" s="1" customFormat="1" ht="16.899999999999999" customHeight="1" x14ac:dyDescent="0.2">
      <c r="A252" s="11">
        <f t="shared" ref="A252:B267" si="94">A251+1</f>
        <v>226</v>
      </c>
      <c r="B252" s="11">
        <f t="shared" si="94"/>
        <v>67</v>
      </c>
      <c r="C252" s="19" t="s">
        <v>80</v>
      </c>
      <c r="D252" s="22">
        <v>6.5</v>
      </c>
      <c r="E252" s="22">
        <v>0</v>
      </c>
      <c r="F252" s="22">
        <v>0</v>
      </c>
      <c r="G252" s="22">
        <v>6.5</v>
      </c>
      <c r="H252" s="22">
        <v>6.5</v>
      </c>
      <c r="I252" s="22">
        <v>0</v>
      </c>
      <c r="J252" s="22">
        <v>0</v>
      </c>
      <c r="K252" s="22">
        <v>6.5</v>
      </c>
      <c r="L252" s="9" t="s">
        <v>345</v>
      </c>
    </row>
    <row r="253" spans="1:12" s="1" customFormat="1" ht="16.899999999999999" customHeight="1" x14ac:dyDescent="0.2">
      <c r="A253" s="11">
        <f t="shared" si="94"/>
        <v>227</v>
      </c>
      <c r="B253" s="11">
        <f t="shared" si="94"/>
        <v>68</v>
      </c>
      <c r="C253" s="16" t="s">
        <v>57</v>
      </c>
      <c r="D253" s="22">
        <v>2</v>
      </c>
      <c r="E253" s="22">
        <v>1.6</v>
      </c>
      <c r="F253" s="22">
        <v>0</v>
      </c>
      <c r="G253" s="22">
        <v>0.4</v>
      </c>
      <c r="H253" s="22">
        <v>2</v>
      </c>
      <c r="I253" s="22">
        <v>1.6</v>
      </c>
      <c r="J253" s="22">
        <v>0</v>
      </c>
      <c r="K253" s="22">
        <v>0.4</v>
      </c>
      <c r="L253" s="9" t="s">
        <v>345</v>
      </c>
    </row>
    <row r="254" spans="1:12" s="1" customFormat="1" ht="16.899999999999999" customHeight="1" x14ac:dyDescent="0.2">
      <c r="A254" s="11">
        <f t="shared" si="94"/>
        <v>228</v>
      </c>
      <c r="B254" s="11">
        <f t="shared" si="94"/>
        <v>69</v>
      </c>
      <c r="C254" s="16" t="s">
        <v>115</v>
      </c>
      <c r="D254" s="22">
        <v>6</v>
      </c>
      <c r="E254" s="22">
        <v>6</v>
      </c>
      <c r="F254" s="22">
        <v>0</v>
      </c>
      <c r="G254" s="22">
        <v>0</v>
      </c>
      <c r="H254" s="22">
        <v>6</v>
      </c>
      <c r="I254" s="22">
        <v>6</v>
      </c>
      <c r="J254" s="22">
        <v>0</v>
      </c>
      <c r="K254" s="22">
        <v>0</v>
      </c>
      <c r="L254" s="9" t="s">
        <v>345</v>
      </c>
    </row>
    <row r="255" spans="1:12" s="1" customFormat="1" ht="16.899999999999999" customHeight="1" x14ac:dyDescent="0.2">
      <c r="A255" s="11">
        <f t="shared" si="94"/>
        <v>229</v>
      </c>
      <c r="B255" s="11">
        <f t="shared" si="94"/>
        <v>70</v>
      </c>
      <c r="C255" s="16" t="s">
        <v>105</v>
      </c>
      <c r="D255" s="22">
        <v>10</v>
      </c>
      <c r="E255" s="22">
        <v>0</v>
      </c>
      <c r="F255" s="22">
        <v>9</v>
      </c>
      <c r="G255" s="22">
        <v>1</v>
      </c>
      <c r="H255" s="22">
        <v>10</v>
      </c>
      <c r="I255" s="22">
        <v>0</v>
      </c>
      <c r="J255" s="22">
        <v>9</v>
      </c>
      <c r="K255" s="22">
        <v>1</v>
      </c>
      <c r="L255" s="9" t="s">
        <v>345</v>
      </c>
    </row>
    <row r="256" spans="1:12" s="1" customFormat="1" ht="16.899999999999999" customHeight="1" x14ac:dyDescent="0.2">
      <c r="A256" s="11">
        <f t="shared" si="94"/>
        <v>230</v>
      </c>
      <c r="B256" s="11">
        <f t="shared" si="94"/>
        <v>71</v>
      </c>
      <c r="C256" s="16" t="s">
        <v>87</v>
      </c>
      <c r="D256" s="22">
        <v>0.99</v>
      </c>
      <c r="E256" s="22">
        <v>0.96</v>
      </c>
      <c r="F256" s="22">
        <v>0</v>
      </c>
      <c r="G256" s="22">
        <v>0.03</v>
      </c>
      <c r="H256" s="22">
        <v>0.99</v>
      </c>
      <c r="I256" s="22">
        <v>0.96</v>
      </c>
      <c r="J256" s="22">
        <v>0</v>
      </c>
      <c r="K256" s="22">
        <v>0.03</v>
      </c>
      <c r="L256" s="9" t="s">
        <v>345</v>
      </c>
    </row>
    <row r="257" spans="1:12" s="1" customFormat="1" ht="16.899999999999999" customHeight="1" x14ac:dyDescent="0.2">
      <c r="A257" s="11">
        <f t="shared" si="94"/>
        <v>231</v>
      </c>
      <c r="B257" s="11">
        <f t="shared" si="94"/>
        <v>72</v>
      </c>
      <c r="C257" s="16" t="s">
        <v>88</v>
      </c>
      <c r="D257" s="22">
        <v>1.1200000000000001</v>
      </c>
      <c r="E257" s="22">
        <v>1.1000000000000001</v>
      </c>
      <c r="F257" s="22">
        <v>0</v>
      </c>
      <c r="G257" s="22">
        <v>2.0000000000000018E-2</v>
      </c>
      <c r="H257" s="22">
        <v>1.1200000000000001</v>
      </c>
      <c r="I257" s="22">
        <v>1.1000000000000001</v>
      </c>
      <c r="J257" s="22">
        <v>0</v>
      </c>
      <c r="K257" s="22">
        <v>2.0000000000000018E-2</v>
      </c>
      <c r="L257" s="9" t="s">
        <v>345</v>
      </c>
    </row>
    <row r="258" spans="1:12" s="1" customFormat="1" ht="16.899999999999999" customHeight="1" x14ac:dyDescent="0.2">
      <c r="A258" s="11">
        <f t="shared" si="94"/>
        <v>232</v>
      </c>
      <c r="B258" s="11">
        <f t="shared" si="94"/>
        <v>73</v>
      </c>
      <c r="C258" s="16" t="s">
        <v>89</v>
      </c>
      <c r="D258" s="22">
        <v>1</v>
      </c>
      <c r="E258" s="22">
        <v>0.8</v>
      </c>
      <c r="F258" s="22">
        <v>0</v>
      </c>
      <c r="G258" s="22">
        <v>0.2</v>
      </c>
      <c r="H258" s="22">
        <v>1</v>
      </c>
      <c r="I258" s="22">
        <v>0.8</v>
      </c>
      <c r="J258" s="22">
        <v>0</v>
      </c>
      <c r="K258" s="22">
        <v>0.2</v>
      </c>
      <c r="L258" s="9" t="s">
        <v>345</v>
      </c>
    </row>
    <row r="259" spans="1:12" s="1" customFormat="1" ht="16.899999999999999" customHeight="1" x14ac:dyDescent="0.2">
      <c r="A259" s="11">
        <f t="shared" si="94"/>
        <v>233</v>
      </c>
      <c r="B259" s="11">
        <f t="shared" si="94"/>
        <v>74</v>
      </c>
      <c r="C259" s="16" t="s">
        <v>91</v>
      </c>
      <c r="D259" s="22">
        <v>1.3199999999999998</v>
      </c>
      <c r="E259" s="22">
        <v>1.2</v>
      </c>
      <c r="F259" s="22">
        <v>0</v>
      </c>
      <c r="G259" s="22">
        <v>0.12</v>
      </c>
      <c r="H259" s="22">
        <v>1.3199999999999998</v>
      </c>
      <c r="I259" s="22">
        <v>1.2</v>
      </c>
      <c r="J259" s="22">
        <v>0</v>
      </c>
      <c r="K259" s="22">
        <v>0.12</v>
      </c>
      <c r="L259" s="9" t="s">
        <v>345</v>
      </c>
    </row>
    <row r="260" spans="1:12" s="1" customFormat="1" ht="16.899999999999999" customHeight="1" x14ac:dyDescent="0.2">
      <c r="A260" s="11">
        <f t="shared" si="94"/>
        <v>234</v>
      </c>
      <c r="B260" s="11">
        <f t="shared" si="94"/>
        <v>75</v>
      </c>
      <c r="C260" s="16" t="s">
        <v>92</v>
      </c>
      <c r="D260" s="22">
        <v>1.3399999999999999</v>
      </c>
      <c r="E260" s="22">
        <v>1.2</v>
      </c>
      <c r="F260" s="22">
        <v>0</v>
      </c>
      <c r="G260" s="22">
        <v>0.14000000000000001</v>
      </c>
      <c r="H260" s="22">
        <v>1.3399999999999999</v>
      </c>
      <c r="I260" s="22">
        <v>1.2</v>
      </c>
      <c r="J260" s="22">
        <v>0</v>
      </c>
      <c r="K260" s="22">
        <v>0.14000000000000001</v>
      </c>
      <c r="L260" s="9" t="s">
        <v>345</v>
      </c>
    </row>
    <row r="261" spans="1:12" s="1" customFormat="1" ht="16.899999999999999" customHeight="1" x14ac:dyDescent="0.2">
      <c r="A261" s="11">
        <f t="shared" si="94"/>
        <v>235</v>
      </c>
      <c r="B261" s="11">
        <f t="shared" si="94"/>
        <v>76</v>
      </c>
      <c r="C261" s="16" t="s">
        <v>93</v>
      </c>
      <c r="D261" s="22">
        <v>1.3499999999999999</v>
      </c>
      <c r="E261" s="22">
        <v>1.2</v>
      </c>
      <c r="F261" s="22">
        <v>0</v>
      </c>
      <c r="G261" s="22">
        <v>0.15</v>
      </c>
      <c r="H261" s="22">
        <v>1.3499999999999999</v>
      </c>
      <c r="I261" s="22">
        <v>1.2</v>
      </c>
      <c r="J261" s="22">
        <v>0</v>
      </c>
      <c r="K261" s="22">
        <v>0.15</v>
      </c>
      <c r="L261" s="9" t="s">
        <v>345</v>
      </c>
    </row>
    <row r="262" spans="1:12" s="1" customFormat="1" ht="16.899999999999999" customHeight="1" x14ac:dyDescent="0.2">
      <c r="A262" s="11">
        <f t="shared" si="94"/>
        <v>236</v>
      </c>
      <c r="B262" s="11">
        <f t="shared" si="94"/>
        <v>77</v>
      </c>
      <c r="C262" s="16" t="s">
        <v>94</v>
      </c>
      <c r="D262" s="22">
        <v>1.33</v>
      </c>
      <c r="E262" s="22">
        <v>1.2</v>
      </c>
      <c r="F262" s="22">
        <v>0</v>
      </c>
      <c r="G262" s="22">
        <v>0.13</v>
      </c>
      <c r="H262" s="22">
        <v>1.33</v>
      </c>
      <c r="I262" s="22">
        <v>1.2</v>
      </c>
      <c r="J262" s="22">
        <v>0</v>
      </c>
      <c r="K262" s="22">
        <v>0.13</v>
      </c>
      <c r="L262" s="9" t="s">
        <v>345</v>
      </c>
    </row>
    <row r="263" spans="1:12" s="1" customFormat="1" ht="16.899999999999999" customHeight="1" x14ac:dyDescent="0.2">
      <c r="A263" s="11">
        <f t="shared" si="94"/>
        <v>237</v>
      </c>
      <c r="B263" s="11">
        <f t="shared" si="94"/>
        <v>78</v>
      </c>
      <c r="C263" s="32" t="s">
        <v>70</v>
      </c>
      <c r="D263" s="22">
        <v>3.5</v>
      </c>
      <c r="E263" s="22">
        <v>0</v>
      </c>
      <c r="F263" s="22">
        <v>0</v>
      </c>
      <c r="G263" s="22">
        <v>3.5</v>
      </c>
      <c r="H263" s="22">
        <v>3.5</v>
      </c>
      <c r="I263" s="22">
        <v>0</v>
      </c>
      <c r="J263" s="22">
        <v>0</v>
      </c>
      <c r="K263" s="22">
        <v>3.5</v>
      </c>
      <c r="L263" s="9" t="s">
        <v>345</v>
      </c>
    </row>
    <row r="264" spans="1:12" s="1" customFormat="1" ht="16.899999999999999" customHeight="1" x14ac:dyDescent="0.2">
      <c r="A264" s="11">
        <f t="shared" si="94"/>
        <v>238</v>
      </c>
      <c r="B264" s="11">
        <f t="shared" si="94"/>
        <v>79</v>
      </c>
      <c r="C264" s="32" t="s">
        <v>71</v>
      </c>
      <c r="D264" s="22">
        <v>1.5</v>
      </c>
      <c r="E264" s="22">
        <v>0</v>
      </c>
      <c r="F264" s="22">
        <v>0</v>
      </c>
      <c r="G264" s="22">
        <v>1.5</v>
      </c>
      <c r="H264" s="22">
        <v>1.5</v>
      </c>
      <c r="I264" s="22">
        <v>0</v>
      </c>
      <c r="J264" s="22">
        <v>0</v>
      </c>
      <c r="K264" s="22">
        <v>1.5</v>
      </c>
      <c r="L264" s="9" t="s">
        <v>345</v>
      </c>
    </row>
    <row r="265" spans="1:12" s="1" customFormat="1" ht="16.899999999999999" customHeight="1" x14ac:dyDescent="0.2">
      <c r="A265" s="11">
        <f t="shared" si="94"/>
        <v>239</v>
      </c>
      <c r="B265" s="11">
        <f t="shared" si="94"/>
        <v>80</v>
      </c>
      <c r="C265" s="32" t="s">
        <v>72</v>
      </c>
      <c r="D265" s="22">
        <v>0.7</v>
      </c>
      <c r="E265" s="22">
        <v>0</v>
      </c>
      <c r="F265" s="22">
        <v>0</v>
      </c>
      <c r="G265" s="22">
        <v>0.7</v>
      </c>
      <c r="H265" s="22">
        <v>0.7</v>
      </c>
      <c r="I265" s="22">
        <v>0</v>
      </c>
      <c r="J265" s="22">
        <v>0</v>
      </c>
      <c r="K265" s="22">
        <v>0.7</v>
      </c>
      <c r="L265" s="9" t="s">
        <v>345</v>
      </c>
    </row>
    <row r="266" spans="1:12" s="1" customFormat="1" ht="16.899999999999999" customHeight="1" x14ac:dyDescent="0.2">
      <c r="A266" s="11">
        <f t="shared" si="94"/>
        <v>240</v>
      </c>
      <c r="B266" s="11">
        <f t="shared" si="94"/>
        <v>81</v>
      </c>
      <c r="C266" s="32" t="s">
        <v>73</v>
      </c>
      <c r="D266" s="22">
        <v>4.5</v>
      </c>
      <c r="E266" s="22">
        <v>0</v>
      </c>
      <c r="F266" s="22">
        <v>0</v>
      </c>
      <c r="G266" s="22">
        <v>4.5</v>
      </c>
      <c r="H266" s="22">
        <v>4.5</v>
      </c>
      <c r="I266" s="22">
        <v>0</v>
      </c>
      <c r="J266" s="22">
        <v>0</v>
      </c>
      <c r="K266" s="22">
        <v>4.5</v>
      </c>
      <c r="L266" s="9" t="s">
        <v>345</v>
      </c>
    </row>
    <row r="267" spans="1:12" s="1" customFormat="1" ht="16.899999999999999" customHeight="1" x14ac:dyDescent="0.2">
      <c r="A267" s="11">
        <f t="shared" si="94"/>
        <v>241</v>
      </c>
      <c r="B267" s="11">
        <f t="shared" si="94"/>
        <v>82</v>
      </c>
      <c r="C267" s="32" t="s">
        <v>74</v>
      </c>
      <c r="D267" s="22">
        <v>1</v>
      </c>
      <c r="E267" s="22">
        <v>0</v>
      </c>
      <c r="F267" s="22">
        <v>0</v>
      </c>
      <c r="G267" s="22">
        <v>1</v>
      </c>
      <c r="H267" s="22">
        <v>1</v>
      </c>
      <c r="I267" s="22">
        <v>0</v>
      </c>
      <c r="J267" s="22">
        <v>0</v>
      </c>
      <c r="K267" s="22">
        <v>1</v>
      </c>
      <c r="L267" s="9" t="s">
        <v>345</v>
      </c>
    </row>
    <row r="268" spans="1:12" s="1" customFormat="1" ht="16.899999999999999" customHeight="1" x14ac:dyDescent="0.2">
      <c r="A268" s="11">
        <f t="shared" ref="A268:B283" si="95">A267+1</f>
        <v>242</v>
      </c>
      <c r="B268" s="11">
        <f t="shared" si="95"/>
        <v>83</v>
      </c>
      <c r="C268" s="27" t="s">
        <v>103</v>
      </c>
      <c r="D268" s="22">
        <v>1</v>
      </c>
      <c r="E268" s="22">
        <v>1</v>
      </c>
      <c r="F268" s="22">
        <v>0</v>
      </c>
      <c r="G268" s="22">
        <v>0</v>
      </c>
      <c r="H268" s="22">
        <v>1</v>
      </c>
      <c r="I268" s="22">
        <v>1</v>
      </c>
      <c r="J268" s="22">
        <v>0</v>
      </c>
      <c r="K268" s="22">
        <v>0</v>
      </c>
      <c r="L268" s="9" t="s">
        <v>345</v>
      </c>
    </row>
    <row r="269" spans="1:12" s="1" customFormat="1" ht="16.899999999999999" customHeight="1" x14ac:dyDescent="0.2">
      <c r="A269" s="11">
        <f t="shared" si="95"/>
        <v>243</v>
      </c>
      <c r="B269" s="11">
        <f t="shared" si="95"/>
        <v>84</v>
      </c>
      <c r="C269" s="40" t="s">
        <v>104</v>
      </c>
      <c r="D269" s="22">
        <v>3.5</v>
      </c>
      <c r="E269" s="22">
        <v>0</v>
      </c>
      <c r="F269" s="22">
        <v>0</v>
      </c>
      <c r="G269" s="22">
        <v>3.5</v>
      </c>
      <c r="H269" s="22">
        <v>3.5</v>
      </c>
      <c r="I269" s="22">
        <v>0</v>
      </c>
      <c r="J269" s="22">
        <v>0</v>
      </c>
      <c r="K269" s="22">
        <v>3.5</v>
      </c>
      <c r="L269" s="9" t="s">
        <v>345</v>
      </c>
    </row>
    <row r="270" spans="1:12" s="1" customFormat="1" ht="16.899999999999999" customHeight="1" x14ac:dyDescent="0.2">
      <c r="A270" s="11">
        <f t="shared" si="95"/>
        <v>244</v>
      </c>
      <c r="B270" s="11">
        <f t="shared" si="95"/>
        <v>85</v>
      </c>
      <c r="C270" s="32" t="s">
        <v>75</v>
      </c>
      <c r="D270" s="22">
        <v>4</v>
      </c>
      <c r="E270" s="22">
        <v>0</v>
      </c>
      <c r="F270" s="22">
        <v>0</v>
      </c>
      <c r="G270" s="22">
        <v>4</v>
      </c>
      <c r="H270" s="22">
        <v>4</v>
      </c>
      <c r="I270" s="22">
        <v>0</v>
      </c>
      <c r="J270" s="22">
        <v>0</v>
      </c>
      <c r="K270" s="22">
        <v>4</v>
      </c>
      <c r="L270" s="9" t="s">
        <v>345</v>
      </c>
    </row>
    <row r="271" spans="1:12" s="1" customFormat="1" ht="16.899999999999999" customHeight="1" x14ac:dyDescent="0.2">
      <c r="A271" s="11">
        <f t="shared" si="95"/>
        <v>245</v>
      </c>
      <c r="B271" s="11">
        <f t="shared" si="95"/>
        <v>86</v>
      </c>
      <c r="C271" s="40" t="s">
        <v>76</v>
      </c>
      <c r="D271" s="22">
        <v>1</v>
      </c>
      <c r="E271" s="22">
        <v>0</v>
      </c>
      <c r="F271" s="22">
        <v>0</v>
      </c>
      <c r="G271" s="22">
        <v>1</v>
      </c>
      <c r="H271" s="22">
        <v>1</v>
      </c>
      <c r="I271" s="22">
        <v>0</v>
      </c>
      <c r="J271" s="22">
        <v>0</v>
      </c>
      <c r="K271" s="22">
        <v>1</v>
      </c>
      <c r="L271" s="9" t="s">
        <v>345</v>
      </c>
    </row>
    <row r="272" spans="1:12" s="1" customFormat="1" ht="16.899999999999999" customHeight="1" x14ac:dyDescent="0.2">
      <c r="A272" s="11">
        <f t="shared" si="95"/>
        <v>246</v>
      </c>
      <c r="B272" s="11">
        <f t="shared" si="95"/>
        <v>87</v>
      </c>
      <c r="C272" s="27" t="s">
        <v>308</v>
      </c>
      <c r="D272" s="22">
        <v>1.5</v>
      </c>
      <c r="E272" s="22">
        <v>1.5</v>
      </c>
      <c r="F272" s="22">
        <v>0</v>
      </c>
      <c r="G272" s="22">
        <v>0</v>
      </c>
      <c r="H272" s="22">
        <v>1.5</v>
      </c>
      <c r="I272" s="22">
        <v>1.5</v>
      </c>
      <c r="J272" s="22">
        <v>0</v>
      </c>
      <c r="K272" s="22">
        <v>0</v>
      </c>
      <c r="L272" s="9" t="s">
        <v>345</v>
      </c>
    </row>
    <row r="273" spans="1:12" s="1" customFormat="1" ht="29.45" customHeight="1" x14ac:dyDescent="0.2">
      <c r="A273" s="11">
        <f t="shared" si="95"/>
        <v>247</v>
      </c>
      <c r="B273" s="11">
        <f t="shared" si="95"/>
        <v>88</v>
      </c>
      <c r="C273" s="27" t="s">
        <v>330</v>
      </c>
      <c r="D273" s="22">
        <v>2</v>
      </c>
      <c r="E273" s="22">
        <v>2</v>
      </c>
      <c r="F273" s="22">
        <v>0</v>
      </c>
      <c r="G273" s="22">
        <v>0</v>
      </c>
      <c r="H273" s="22">
        <v>2</v>
      </c>
      <c r="I273" s="22">
        <v>2</v>
      </c>
      <c r="J273" s="22">
        <v>0</v>
      </c>
      <c r="K273" s="22">
        <v>0</v>
      </c>
      <c r="L273" s="9" t="s">
        <v>345</v>
      </c>
    </row>
    <row r="274" spans="1:12" s="1" customFormat="1" ht="16.899999999999999" customHeight="1" x14ac:dyDescent="0.2">
      <c r="A274" s="11">
        <f t="shared" si="95"/>
        <v>248</v>
      </c>
      <c r="B274" s="11">
        <f t="shared" si="95"/>
        <v>89</v>
      </c>
      <c r="C274" s="16" t="s">
        <v>288</v>
      </c>
      <c r="D274" s="22">
        <v>3.5</v>
      </c>
      <c r="E274" s="22">
        <v>2.5</v>
      </c>
      <c r="F274" s="22">
        <v>0</v>
      </c>
      <c r="G274" s="22">
        <v>1</v>
      </c>
      <c r="H274" s="22">
        <v>3.5</v>
      </c>
      <c r="I274" s="22">
        <v>2.5</v>
      </c>
      <c r="J274" s="22">
        <v>0</v>
      </c>
      <c r="K274" s="22">
        <v>1</v>
      </c>
      <c r="L274" s="9" t="s">
        <v>345</v>
      </c>
    </row>
    <row r="275" spans="1:12" s="1" customFormat="1" ht="16.899999999999999" customHeight="1" x14ac:dyDescent="0.2">
      <c r="A275" s="11">
        <f t="shared" si="95"/>
        <v>249</v>
      </c>
      <c r="B275" s="11">
        <f t="shared" si="95"/>
        <v>90</v>
      </c>
      <c r="C275" s="16" t="s">
        <v>331</v>
      </c>
      <c r="D275" s="22">
        <v>0.9</v>
      </c>
      <c r="E275" s="22">
        <v>0.9</v>
      </c>
      <c r="F275" s="22">
        <v>0</v>
      </c>
      <c r="G275" s="22">
        <v>0</v>
      </c>
      <c r="H275" s="22">
        <v>0.9</v>
      </c>
      <c r="I275" s="22">
        <v>0.9</v>
      </c>
      <c r="J275" s="22">
        <v>0</v>
      </c>
      <c r="K275" s="22">
        <v>0</v>
      </c>
      <c r="L275" s="9" t="s">
        <v>345</v>
      </c>
    </row>
    <row r="276" spans="1:12" s="1" customFormat="1" ht="16.899999999999999" customHeight="1" x14ac:dyDescent="0.2">
      <c r="A276" s="11">
        <f t="shared" si="95"/>
        <v>250</v>
      </c>
      <c r="B276" s="11">
        <f t="shared" si="95"/>
        <v>91</v>
      </c>
      <c r="C276" s="16" t="s">
        <v>332</v>
      </c>
      <c r="D276" s="22">
        <v>0.9</v>
      </c>
      <c r="E276" s="22">
        <v>0.9</v>
      </c>
      <c r="F276" s="22">
        <v>0</v>
      </c>
      <c r="G276" s="22">
        <v>0</v>
      </c>
      <c r="H276" s="22">
        <v>0.9</v>
      </c>
      <c r="I276" s="22">
        <v>0.9</v>
      </c>
      <c r="J276" s="22">
        <v>0</v>
      </c>
      <c r="K276" s="22">
        <v>0</v>
      </c>
      <c r="L276" s="9" t="s">
        <v>345</v>
      </c>
    </row>
    <row r="277" spans="1:12" s="1" customFormat="1" ht="16.899999999999999" customHeight="1" x14ac:dyDescent="0.2">
      <c r="A277" s="11">
        <f t="shared" si="95"/>
        <v>251</v>
      </c>
      <c r="B277" s="11">
        <f t="shared" si="95"/>
        <v>92</v>
      </c>
      <c r="C277" s="16" t="s">
        <v>333</v>
      </c>
      <c r="D277" s="22">
        <v>0.9</v>
      </c>
      <c r="E277" s="22">
        <v>0.9</v>
      </c>
      <c r="F277" s="22">
        <v>0</v>
      </c>
      <c r="G277" s="22">
        <v>0</v>
      </c>
      <c r="H277" s="22">
        <v>0.9</v>
      </c>
      <c r="I277" s="22">
        <v>0.9</v>
      </c>
      <c r="J277" s="22">
        <v>0</v>
      </c>
      <c r="K277" s="22">
        <v>0</v>
      </c>
      <c r="L277" s="9" t="s">
        <v>345</v>
      </c>
    </row>
    <row r="278" spans="1:12" s="1" customFormat="1" ht="16.899999999999999" customHeight="1" x14ac:dyDescent="0.2">
      <c r="A278" s="11">
        <f t="shared" si="95"/>
        <v>252</v>
      </c>
      <c r="B278" s="11">
        <f t="shared" si="95"/>
        <v>93</v>
      </c>
      <c r="C278" s="16" t="s">
        <v>334</v>
      </c>
      <c r="D278" s="22">
        <v>0.9</v>
      </c>
      <c r="E278" s="22">
        <v>0.9</v>
      </c>
      <c r="F278" s="22">
        <v>0</v>
      </c>
      <c r="G278" s="22">
        <v>0</v>
      </c>
      <c r="H278" s="22">
        <v>0.9</v>
      </c>
      <c r="I278" s="22">
        <v>0.9</v>
      </c>
      <c r="J278" s="22">
        <v>0</v>
      </c>
      <c r="K278" s="22">
        <v>0</v>
      </c>
      <c r="L278" s="9" t="s">
        <v>345</v>
      </c>
    </row>
    <row r="279" spans="1:12" s="1" customFormat="1" ht="16.899999999999999" customHeight="1" x14ac:dyDescent="0.2">
      <c r="A279" s="11">
        <f t="shared" si="95"/>
        <v>253</v>
      </c>
      <c r="B279" s="11">
        <f t="shared" si="95"/>
        <v>94</v>
      </c>
      <c r="C279" s="16" t="s">
        <v>335</v>
      </c>
      <c r="D279" s="22">
        <v>0.9</v>
      </c>
      <c r="E279" s="22">
        <v>0.9</v>
      </c>
      <c r="F279" s="22">
        <v>0</v>
      </c>
      <c r="G279" s="22">
        <v>0</v>
      </c>
      <c r="H279" s="22">
        <v>0.9</v>
      </c>
      <c r="I279" s="22">
        <v>0.9</v>
      </c>
      <c r="J279" s="22">
        <v>0</v>
      </c>
      <c r="K279" s="22">
        <v>0</v>
      </c>
      <c r="L279" s="9" t="s">
        <v>345</v>
      </c>
    </row>
    <row r="280" spans="1:12" s="1" customFormat="1" ht="16.899999999999999" customHeight="1" x14ac:dyDescent="0.2">
      <c r="A280" s="11">
        <f t="shared" si="95"/>
        <v>254</v>
      </c>
      <c r="B280" s="11">
        <f t="shared" si="95"/>
        <v>95</v>
      </c>
      <c r="C280" s="16" t="s">
        <v>336</v>
      </c>
      <c r="D280" s="22">
        <v>0.9</v>
      </c>
      <c r="E280" s="22">
        <v>0.9</v>
      </c>
      <c r="F280" s="22">
        <v>0</v>
      </c>
      <c r="G280" s="22">
        <v>0</v>
      </c>
      <c r="H280" s="22">
        <v>0.9</v>
      </c>
      <c r="I280" s="22">
        <v>0.9</v>
      </c>
      <c r="J280" s="22">
        <v>0</v>
      </c>
      <c r="K280" s="22">
        <v>0</v>
      </c>
      <c r="L280" s="9" t="s">
        <v>345</v>
      </c>
    </row>
    <row r="281" spans="1:12" s="1" customFormat="1" ht="16.899999999999999" customHeight="1" x14ac:dyDescent="0.2">
      <c r="A281" s="11">
        <f t="shared" si="95"/>
        <v>255</v>
      </c>
      <c r="B281" s="11">
        <f t="shared" si="95"/>
        <v>96</v>
      </c>
      <c r="C281" s="16" t="s">
        <v>337</v>
      </c>
      <c r="D281" s="22">
        <v>0.9</v>
      </c>
      <c r="E281" s="22">
        <v>0.9</v>
      </c>
      <c r="F281" s="22">
        <v>0</v>
      </c>
      <c r="G281" s="22">
        <v>0</v>
      </c>
      <c r="H281" s="22">
        <v>0.9</v>
      </c>
      <c r="I281" s="22">
        <v>0.9</v>
      </c>
      <c r="J281" s="22">
        <v>0</v>
      </c>
      <c r="K281" s="22">
        <v>0</v>
      </c>
      <c r="L281" s="9" t="s">
        <v>345</v>
      </c>
    </row>
    <row r="282" spans="1:12" s="1" customFormat="1" ht="16.899999999999999" customHeight="1" x14ac:dyDescent="0.2">
      <c r="A282" s="11">
        <f t="shared" si="95"/>
        <v>256</v>
      </c>
      <c r="B282" s="11">
        <f t="shared" si="95"/>
        <v>97</v>
      </c>
      <c r="C282" s="16" t="s">
        <v>338</v>
      </c>
      <c r="D282" s="22">
        <v>0.9</v>
      </c>
      <c r="E282" s="22">
        <v>0.9</v>
      </c>
      <c r="F282" s="22">
        <v>0</v>
      </c>
      <c r="G282" s="22">
        <v>0</v>
      </c>
      <c r="H282" s="22">
        <v>0.9</v>
      </c>
      <c r="I282" s="22">
        <v>0.9</v>
      </c>
      <c r="J282" s="22">
        <v>0</v>
      </c>
      <c r="K282" s="22">
        <v>0</v>
      </c>
      <c r="L282" s="9" t="s">
        <v>345</v>
      </c>
    </row>
    <row r="283" spans="1:12" s="1" customFormat="1" ht="16.899999999999999" customHeight="1" x14ac:dyDescent="0.2">
      <c r="A283" s="11">
        <f t="shared" si="95"/>
        <v>257</v>
      </c>
      <c r="B283" s="11">
        <f t="shared" si="95"/>
        <v>98</v>
      </c>
      <c r="C283" s="16" t="s">
        <v>339</v>
      </c>
      <c r="D283" s="22">
        <v>0.9</v>
      </c>
      <c r="E283" s="22">
        <v>0.9</v>
      </c>
      <c r="F283" s="22">
        <v>0</v>
      </c>
      <c r="G283" s="22">
        <v>0</v>
      </c>
      <c r="H283" s="22">
        <v>0.9</v>
      </c>
      <c r="I283" s="22">
        <v>0.9</v>
      </c>
      <c r="J283" s="22">
        <v>0</v>
      </c>
      <c r="K283" s="22">
        <v>0</v>
      </c>
      <c r="L283" s="9" t="s">
        <v>345</v>
      </c>
    </row>
    <row r="284" spans="1:12" s="1" customFormat="1" ht="16.899999999999999" customHeight="1" x14ac:dyDescent="0.2">
      <c r="A284" s="11">
        <f t="shared" ref="A284:B286" si="96">A283+1</f>
        <v>258</v>
      </c>
      <c r="B284" s="11">
        <f t="shared" si="96"/>
        <v>99</v>
      </c>
      <c r="C284" s="16" t="s">
        <v>340</v>
      </c>
      <c r="D284" s="22">
        <v>0.9</v>
      </c>
      <c r="E284" s="22">
        <v>0.9</v>
      </c>
      <c r="F284" s="22">
        <v>0</v>
      </c>
      <c r="G284" s="22">
        <v>0</v>
      </c>
      <c r="H284" s="22">
        <v>0.9</v>
      </c>
      <c r="I284" s="22">
        <v>0.9</v>
      </c>
      <c r="J284" s="22">
        <v>0</v>
      </c>
      <c r="K284" s="22">
        <v>0</v>
      </c>
      <c r="L284" s="9" t="s">
        <v>345</v>
      </c>
    </row>
    <row r="285" spans="1:12" s="1" customFormat="1" ht="16.899999999999999" customHeight="1" x14ac:dyDescent="0.2">
      <c r="A285" s="11">
        <f t="shared" si="96"/>
        <v>259</v>
      </c>
      <c r="B285" s="11">
        <f t="shared" si="96"/>
        <v>100</v>
      </c>
      <c r="C285" s="16" t="s">
        <v>341</v>
      </c>
      <c r="D285" s="22">
        <v>0.9</v>
      </c>
      <c r="E285" s="22">
        <v>0.9</v>
      </c>
      <c r="F285" s="22">
        <v>0</v>
      </c>
      <c r="G285" s="22">
        <v>0</v>
      </c>
      <c r="H285" s="22">
        <v>0.9</v>
      </c>
      <c r="I285" s="22">
        <v>0.9</v>
      </c>
      <c r="J285" s="22">
        <v>0</v>
      </c>
      <c r="K285" s="22">
        <v>0</v>
      </c>
      <c r="L285" s="9" t="s">
        <v>345</v>
      </c>
    </row>
    <row r="286" spans="1:12" s="1" customFormat="1" ht="16.899999999999999" customHeight="1" x14ac:dyDescent="0.2">
      <c r="A286" s="11">
        <f t="shared" si="96"/>
        <v>260</v>
      </c>
      <c r="B286" s="11">
        <f t="shared" si="96"/>
        <v>101</v>
      </c>
      <c r="C286" s="16" t="s">
        <v>114</v>
      </c>
      <c r="D286" s="22">
        <v>40</v>
      </c>
      <c r="E286" s="22">
        <v>32</v>
      </c>
      <c r="F286" s="22">
        <v>0</v>
      </c>
      <c r="G286" s="22">
        <v>8</v>
      </c>
      <c r="H286" s="22">
        <v>40</v>
      </c>
      <c r="I286" s="22">
        <v>32</v>
      </c>
      <c r="J286" s="22">
        <v>0</v>
      </c>
      <c r="K286" s="22">
        <v>8</v>
      </c>
      <c r="L286" s="9" t="s">
        <v>345</v>
      </c>
    </row>
    <row r="287" spans="1:12" s="1" customFormat="1" ht="16.899999999999999" customHeight="1" x14ac:dyDescent="0.2">
      <c r="A287" s="24"/>
      <c r="B287" s="25" t="s">
        <v>317</v>
      </c>
      <c r="C287" s="26" t="s">
        <v>62</v>
      </c>
      <c r="D287" s="49">
        <f>SUM(D288:D298)</f>
        <v>137.79999999999998</v>
      </c>
      <c r="E287" s="49">
        <f t="shared" ref="E287:G287" si="97">SUM(E288:E298)</f>
        <v>72.7</v>
      </c>
      <c r="F287" s="49">
        <f t="shared" si="97"/>
        <v>64</v>
      </c>
      <c r="G287" s="49">
        <f t="shared" si="97"/>
        <v>1.1000000000000001</v>
      </c>
      <c r="H287" s="49">
        <f>SUM(H288:H298)</f>
        <v>137.79999999999998</v>
      </c>
      <c r="I287" s="49">
        <f t="shared" ref="I287" si="98">SUM(I288:I298)</f>
        <v>72.7</v>
      </c>
      <c r="J287" s="49">
        <f t="shared" ref="J287" si="99">SUM(J288:J298)</f>
        <v>64</v>
      </c>
      <c r="K287" s="49">
        <f t="shared" ref="K287" si="100">SUM(K288:K298)</f>
        <v>1.1000000000000001</v>
      </c>
      <c r="L287" s="14"/>
    </row>
    <row r="288" spans="1:12" s="1" customFormat="1" ht="16.899999999999999" customHeight="1" x14ac:dyDescent="0.2">
      <c r="A288" s="11">
        <f>A286+1</f>
        <v>261</v>
      </c>
      <c r="B288" s="11">
        <f>B286+1</f>
        <v>102</v>
      </c>
      <c r="C288" s="16" t="s">
        <v>63</v>
      </c>
      <c r="D288" s="22">
        <v>7</v>
      </c>
      <c r="E288" s="22">
        <v>0</v>
      </c>
      <c r="F288" s="22">
        <v>7</v>
      </c>
      <c r="G288" s="22">
        <v>0</v>
      </c>
      <c r="H288" s="22">
        <v>7</v>
      </c>
      <c r="I288" s="22">
        <v>0</v>
      </c>
      <c r="J288" s="22">
        <v>7</v>
      </c>
      <c r="K288" s="22">
        <v>0</v>
      </c>
      <c r="L288" s="9" t="s">
        <v>98</v>
      </c>
    </row>
    <row r="289" spans="1:12" s="1" customFormat="1" ht="16.899999999999999" customHeight="1" x14ac:dyDescent="0.2">
      <c r="A289" s="11">
        <f>A288+1</f>
        <v>262</v>
      </c>
      <c r="B289" s="11">
        <f>B288+1</f>
        <v>103</v>
      </c>
      <c r="C289" s="16" t="s">
        <v>64</v>
      </c>
      <c r="D289" s="22">
        <v>25</v>
      </c>
      <c r="E289" s="22">
        <v>25</v>
      </c>
      <c r="F289" s="22">
        <v>0</v>
      </c>
      <c r="G289" s="22">
        <v>0</v>
      </c>
      <c r="H289" s="22">
        <v>25</v>
      </c>
      <c r="I289" s="22">
        <v>25</v>
      </c>
      <c r="J289" s="22">
        <v>0</v>
      </c>
      <c r="K289" s="22">
        <v>0</v>
      </c>
      <c r="L289" s="9" t="s">
        <v>98</v>
      </c>
    </row>
    <row r="290" spans="1:12" s="1" customFormat="1" ht="16.899999999999999" customHeight="1" x14ac:dyDescent="0.2">
      <c r="A290" s="11">
        <f t="shared" ref="A290:B298" si="101">A289+1</f>
        <v>263</v>
      </c>
      <c r="B290" s="11">
        <f t="shared" si="101"/>
        <v>104</v>
      </c>
      <c r="C290" s="16" t="s">
        <v>65</v>
      </c>
      <c r="D290" s="22">
        <v>45</v>
      </c>
      <c r="E290" s="22">
        <v>45</v>
      </c>
      <c r="F290" s="22">
        <v>0</v>
      </c>
      <c r="G290" s="22">
        <v>0</v>
      </c>
      <c r="H290" s="22">
        <v>45</v>
      </c>
      <c r="I290" s="22">
        <v>45</v>
      </c>
      <c r="J290" s="22">
        <v>0</v>
      </c>
      <c r="K290" s="22">
        <v>0</v>
      </c>
      <c r="L290" s="9" t="s">
        <v>98</v>
      </c>
    </row>
    <row r="291" spans="1:12" s="1" customFormat="1" ht="16.899999999999999" customHeight="1" x14ac:dyDescent="0.2">
      <c r="A291" s="11">
        <f t="shared" si="101"/>
        <v>264</v>
      </c>
      <c r="B291" s="11">
        <f t="shared" si="101"/>
        <v>105</v>
      </c>
      <c r="C291" s="16" t="s">
        <v>289</v>
      </c>
      <c r="D291" s="22">
        <v>8</v>
      </c>
      <c r="E291" s="22">
        <v>0</v>
      </c>
      <c r="F291" s="22">
        <v>8</v>
      </c>
      <c r="G291" s="22">
        <v>0</v>
      </c>
      <c r="H291" s="22">
        <v>8</v>
      </c>
      <c r="I291" s="22">
        <v>0</v>
      </c>
      <c r="J291" s="22">
        <v>8</v>
      </c>
      <c r="K291" s="22">
        <v>0</v>
      </c>
      <c r="L291" s="9" t="s">
        <v>98</v>
      </c>
    </row>
    <row r="292" spans="1:12" s="1" customFormat="1" ht="16.899999999999999" customHeight="1" x14ac:dyDescent="0.2">
      <c r="A292" s="11">
        <f t="shared" si="101"/>
        <v>265</v>
      </c>
      <c r="B292" s="11">
        <f t="shared" si="101"/>
        <v>106</v>
      </c>
      <c r="C292" s="16" t="s">
        <v>290</v>
      </c>
      <c r="D292" s="22">
        <v>10</v>
      </c>
      <c r="E292" s="22">
        <v>0</v>
      </c>
      <c r="F292" s="22">
        <v>10</v>
      </c>
      <c r="G292" s="22">
        <v>0</v>
      </c>
      <c r="H292" s="22">
        <v>10</v>
      </c>
      <c r="I292" s="22">
        <v>0</v>
      </c>
      <c r="J292" s="22">
        <v>10</v>
      </c>
      <c r="K292" s="22">
        <v>0</v>
      </c>
      <c r="L292" s="9" t="s">
        <v>98</v>
      </c>
    </row>
    <row r="293" spans="1:12" s="1" customFormat="1" ht="16.899999999999999" customHeight="1" x14ac:dyDescent="0.2">
      <c r="A293" s="11">
        <f t="shared" si="101"/>
        <v>266</v>
      </c>
      <c r="B293" s="11">
        <f t="shared" si="101"/>
        <v>107</v>
      </c>
      <c r="C293" s="16" t="s">
        <v>291</v>
      </c>
      <c r="D293" s="22">
        <v>10</v>
      </c>
      <c r="E293" s="22">
        <v>0</v>
      </c>
      <c r="F293" s="22">
        <v>10</v>
      </c>
      <c r="G293" s="22">
        <v>0</v>
      </c>
      <c r="H293" s="22">
        <v>10</v>
      </c>
      <c r="I293" s="22">
        <v>0</v>
      </c>
      <c r="J293" s="22">
        <v>10</v>
      </c>
      <c r="K293" s="22">
        <v>0</v>
      </c>
      <c r="L293" s="9" t="s">
        <v>98</v>
      </c>
    </row>
    <row r="294" spans="1:12" s="1" customFormat="1" ht="16.899999999999999" customHeight="1" x14ac:dyDescent="0.2">
      <c r="A294" s="11">
        <f t="shared" si="101"/>
        <v>267</v>
      </c>
      <c r="B294" s="11">
        <f t="shared" si="101"/>
        <v>108</v>
      </c>
      <c r="C294" s="16" t="s">
        <v>108</v>
      </c>
      <c r="D294" s="22">
        <v>0.35</v>
      </c>
      <c r="E294" s="22">
        <v>0</v>
      </c>
      <c r="F294" s="22">
        <v>0</v>
      </c>
      <c r="G294" s="22">
        <v>0.35</v>
      </c>
      <c r="H294" s="22">
        <v>0.35</v>
      </c>
      <c r="I294" s="22">
        <v>0</v>
      </c>
      <c r="J294" s="22">
        <v>0</v>
      </c>
      <c r="K294" s="22">
        <v>0.35</v>
      </c>
      <c r="L294" s="9" t="s">
        <v>98</v>
      </c>
    </row>
    <row r="295" spans="1:12" s="1" customFormat="1" ht="16.899999999999999" customHeight="1" x14ac:dyDescent="0.2">
      <c r="A295" s="11">
        <f t="shared" si="101"/>
        <v>268</v>
      </c>
      <c r="B295" s="11">
        <f t="shared" si="101"/>
        <v>109</v>
      </c>
      <c r="C295" s="16" t="s">
        <v>342</v>
      </c>
      <c r="D295" s="22">
        <v>14</v>
      </c>
      <c r="E295" s="22">
        <v>0</v>
      </c>
      <c r="F295" s="22">
        <v>14</v>
      </c>
      <c r="G295" s="22">
        <v>0</v>
      </c>
      <c r="H295" s="22">
        <v>14</v>
      </c>
      <c r="I295" s="22">
        <v>0</v>
      </c>
      <c r="J295" s="22">
        <v>14</v>
      </c>
      <c r="K295" s="22">
        <v>0</v>
      </c>
      <c r="L295" s="9" t="s">
        <v>98</v>
      </c>
    </row>
    <row r="296" spans="1:12" s="1" customFormat="1" ht="16.899999999999999" customHeight="1" x14ac:dyDescent="0.2">
      <c r="A296" s="11">
        <f t="shared" si="101"/>
        <v>269</v>
      </c>
      <c r="B296" s="11">
        <f t="shared" si="101"/>
        <v>110</v>
      </c>
      <c r="C296" s="16" t="s">
        <v>109</v>
      </c>
      <c r="D296" s="22">
        <v>0.75</v>
      </c>
      <c r="E296" s="22">
        <v>0</v>
      </c>
      <c r="F296" s="22">
        <v>0</v>
      </c>
      <c r="G296" s="22">
        <v>0.75</v>
      </c>
      <c r="H296" s="22">
        <v>0.75</v>
      </c>
      <c r="I296" s="22">
        <v>0</v>
      </c>
      <c r="J296" s="22">
        <v>0</v>
      </c>
      <c r="K296" s="22">
        <v>0.75</v>
      </c>
      <c r="L296" s="9" t="s">
        <v>98</v>
      </c>
    </row>
    <row r="297" spans="1:12" s="1" customFormat="1" ht="16.899999999999999" customHeight="1" x14ac:dyDescent="0.2">
      <c r="A297" s="11">
        <f t="shared" si="101"/>
        <v>270</v>
      </c>
      <c r="B297" s="11">
        <f t="shared" si="101"/>
        <v>111</v>
      </c>
      <c r="C297" s="16" t="s">
        <v>343</v>
      </c>
      <c r="D297" s="22">
        <v>15</v>
      </c>
      <c r="E297" s="22">
        <v>0</v>
      </c>
      <c r="F297" s="22">
        <v>15</v>
      </c>
      <c r="G297" s="22">
        <v>0</v>
      </c>
      <c r="H297" s="22">
        <v>15</v>
      </c>
      <c r="I297" s="22">
        <v>0</v>
      </c>
      <c r="J297" s="22">
        <v>15</v>
      </c>
      <c r="K297" s="22">
        <v>0</v>
      </c>
      <c r="L297" s="9" t="s">
        <v>98</v>
      </c>
    </row>
    <row r="298" spans="1:12" s="1" customFormat="1" ht="16.899999999999999" customHeight="1" x14ac:dyDescent="0.2">
      <c r="A298" s="11">
        <f t="shared" si="101"/>
        <v>271</v>
      </c>
      <c r="B298" s="11">
        <f t="shared" si="101"/>
        <v>112</v>
      </c>
      <c r="C298" s="16" t="s">
        <v>344</v>
      </c>
      <c r="D298" s="22">
        <v>2.7</v>
      </c>
      <c r="E298" s="22">
        <v>2.7</v>
      </c>
      <c r="F298" s="22">
        <v>0</v>
      </c>
      <c r="G298" s="22">
        <v>0</v>
      </c>
      <c r="H298" s="22">
        <v>2.7</v>
      </c>
      <c r="I298" s="22">
        <v>2.7</v>
      </c>
      <c r="J298" s="22">
        <v>0</v>
      </c>
      <c r="K298" s="22">
        <v>0</v>
      </c>
      <c r="L298" s="9" t="s">
        <v>98</v>
      </c>
    </row>
    <row r="299" spans="1:12" s="1" customFormat="1" ht="16.899999999999999" customHeight="1" x14ac:dyDescent="0.2">
      <c r="A299" s="24"/>
      <c r="B299" s="25" t="s">
        <v>318</v>
      </c>
      <c r="C299" s="26" t="s">
        <v>292</v>
      </c>
      <c r="D299" s="49">
        <f>SUM(D300:D304)</f>
        <v>35.799999999999997</v>
      </c>
      <c r="E299" s="49">
        <f t="shared" ref="E299:G299" si="102">SUM(E300:E304)</f>
        <v>0</v>
      </c>
      <c r="F299" s="49">
        <f t="shared" si="102"/>
        <v>6</v>
      </c>
      <c r="G299" s="49">
        <f t="shared" si="102"/>
        <v>29.8</v>
      </c>
      <c r="H299" s="49">
        <f>SUM(H300:H304)</f>
        <v>35.799999999999997</v>
      </c>
      <c r="I299" s="49">
        <f t="shared" ref="I299" si="103">SUM(I300:I304)</f>
        <v>0</v>
      </c>
      <c r="J299" s="49">
        <f t="shared" ref="J299" si="104">SUM(J300:J304)</f>
        <v>6</v>
      </c>
      <c r="K299" s="49">
        <f t="shared" ref="K299" si="105">SUM(K300:K304)</f>
        <v>29.8</v>
      </c>
      <c r="L299" s="14"/>
    </row>
    <row r="300" spans="1:12" s="1" customFormat="1" ht="16.899999999999999" customHeight="1" x14ac:dyDescent="0.2">
      <c r="A300" s="11">
        <f>A298+1</f>
        <v>272</v>
      </c>
      <c r="B300" s="11">
        <f>B298+1</f>
        <v>113</v>
      </c>
      <c r="C300" s="19" t="s">
        <v>301</v>
      </c>
      <c r="D300" s="22">
        <v>7</v>
      </c>
      <c r="E300" s="22"/>
      <c r="F300" s="22">
        <v>0</v>
      </c>
      <c r="G300" s="22">
        <v>7</v>
      </c>
      <c r="H300" s="22">
        <v>7</v>
      </c>
      <c r="I300" s="22"/>
      <c r="J300" s="22">
        <v>0</v>
      </c>
      <c r="K300" s="22">
        <v>7</v>
      </c>
      <c r="L300" s="9" t="s">
        <v>98</v>
      </c>
    </row>
    <row r="301" spans="1:12" s="1" customFormat="1" ht="16.899999999999999" customHeight="1" x14ac:dyDescent="0.2">
      <c r="A301" s="11">
        <f>A300+1</f>
        <v>273</v>
      </c>
      <c r="B301" s="11">
        <f>B300+1</f>
        <v>114</v>
      </c>
      <c r="C301" s="19" t="s">
        <v>302</v>
      </c>
      <c r="D301" s="22">
        <v>6</v>
      </c>
      <c r="E301" s="22">
        <v>0</v>
      </c>
      <c r="F301" s="22">
        <v>0</v>
      </c>
      <c r="G301" s="22">
        <v>6</v>
      </c>
      <c r="H301" s="22">
        <v>6</v>
      </c>
      <c r="I301" s="22">
        <v>0</v>
      </c>
      <c r="J301" s="22">
        <v>0</v>
      </c>
      <c r="K301" s="22">
        <v>6</v>
      </c>
      <c r="L301" s="9" t="s">
        <v>98</v>
      </c>
    </row>
    <row r="302" spans="1:12" s="1" customFormat="1" ht="16.899999999999999" customHeight="1" x14ac:dyDescent="0.2">
      <c r="A302" s="11">
        <f t="shared" ref="A302:B303" si="106">A301+1</f>
        <v>274</v>
      </c>
      <c r="B302" s="11">
        <f t="shared" si="106"/>
        <v>115</v>
      </c>
      <c r="C302" s="19" t="s">
        <v>303</v>
      </c>
      <c r="D302" s="22">
        <v>6</v>
      </c>
      <c r="E302" s="22">
        <v>0</v>
      </c>
      <c r="F302" s="22">
        <v>0</v>
      </c>
      <c r="G302" s="22">
        <v>6</v>
      </c>
      <c r="H302" s="22">
        <v>6</v>
      </c>
      <c r="I302" s="22">
        <v>0</v>
      </c>
      <c r="J302" s="22">
        <v>0</v>
      </c>
      <c r="K302" s="22">
        <v>6</v>
      </c>
      <c r="L302" s="9" t="s">
        <v>98</v>
      </c>
    </row>
    <row r="303" spans="1:12" s="1" customFormat="1" ht="16.899999999999999" customHeight="1" x14ac:dyDescent="0.2">
      <c r="A303" s="11">
        <f t="shared" si="106"/>
        <v>275</v>
      </c>
      <c r="B303" s="11">
        <f t="shared" si="106"/>
        <v>116</v>
      </c>
      <c r="C303" s="19" t="s">
        <v>304</v>
      </c>
      <c r="D303" s="22">
        <v>7</v>
      </c>
      <c r="E303" s="22">
        <v>0</v>
      </c>
      <c r="F303" s="22">
        <v>0</v>
      </c>
      <c r="G303" s="22">
        <v>7</v>
      </c>
      <c r="H303" s="22">
        <v>7</v>
      </c>
      <c r="I303" s="22">
        <v>0</v>
      </c>
      <c r="J303" s="22">
        <v>0</v>
      </c>
      <c r="K303" s="22">
        <v>7</v>
      </c>
      <c r="L303" s="9" t="s">
        <v>98</v>
      </c>
    </row>
    <row r="304" spans="1:12" s="1" customFormat="1" ht="31.9" customHeight="1" x14ac:dyDescent="0.2">
      <c r="A304" s="11">
        <f>A303+1</f>
        <v>276</v>
      </c>
      <c r="B304" s="11">
        <f>B303+1</f>
        <v>117</v>
      </c>
      <c r="C304" s="16" t="s">
        <v>293</v>
      </c>
      <c r="D304" s="22">
        <v>9.8000000000000007</v>
      </c>
      <c r="E304" s="22">
        <v>0</v>
      </c>
      <c r="F304" s="22">
        <v>6</v>
      </c>
      <c r="G304" s="22">
        <v>3.8</v>
      </c>
      <c r="H304" s="22">
        <v>9.8000000000000007</v>
      </c>
      <c r="I304" s="22">
        <v>0</v>
      </c>
      <c r="J304" s="22">
        <v>6</v>
      </c>
      <c r="K304" s="22">
        <v>3.8</v>
      </c>
      <c r="L304" s="9" t="s">
        <v>98</v>
      </c>
    </row>
    <row r="305" spans="1:12" s="1" customFormat="1" ht="16.899999999999999" customHeight="1" x14ac:dyDescent="0.2">
      <c r="A305" s="60" t="s">
        <v>267</v>
      </c>
      <c r="B305" s="60"/>
      <c r="C305" s="4" t="s">
        <v>32</v>
      </c>
      <c r="D305" s="49">
        <f>D306+D320+D325+D327+D316</f>
        <v>111.19999999999999</v>
      </c>
      <c r="E305" s="49">
        <f t="shared" ref="E305:G305" si="107">E306+E320+E325+E327+E316</f>
        <v>71.12</v>
      </c>
      <c r="F305" s="49">
        <f t="shared" si="107"/>
        <v>8</v>
      </c>
      <c r="G305" s="49">
        <f t="shared" si="107"/>
        <v>32.08</v>
      </c>
      <c r="H305" s="49">
        <f t="shared" ref="H305:H345" si="108">I305+J305+K305</f>
        <v>111.2</v>
      </c>
      <c r="I305" s="49">
        <v>71.12</v>
      </c>
      <c r="J305" s="22">
        <f t="shared" ref="J305:J345" si="109">F305</f>
        <v>8</v>
      </c>
      <c r="K305" s="22">
        <f t="shared" ref="K305:K345" si="110">G305</f>
        <v>32.08</v>
      </c>
      <c r="L305" s="14"/>
    </row>
    <row r="306" spans="1:12" s="1" customFormat="1" ht="16.899999999999999" customHeight="1" x14ac:dyDescent="0.2">
      <c r="A306" s="11"/>
      <c r="B306" s="6" t="s">
        <v>2</v>
      </c>
      <c r="C306" s="4" t="s">
        <v>4</v>
      </c>
      <c r="D306" s="49">
        <f>SUM(D307:D319)</f>
        <v>72.199999999999989</v>
      </c>
      <c r="E306" s="49">
        <f t="shared" ref="E306:G306" si="111">SUM(E307:E319)</f>
        <v>57.760000000000005</v>
      </c>
      <c r="F306" s="49">
        <f t="shared" si="111"/>
        <v>0</v>
      </c>
      <c r="G306" s="49">
        <f t="shared" si="111"/>
        <v>14.440000000000001</v>
      </c>
      <c r="H306" s="49">
        <f t="shared" si="108"/>
        <v>72.2</v>
      </c>
      <c r="I306" s="49">
        <v>57.760000000000005</v>
      </c>
      <c r="J306" s="22">
        <f t="shared" si="109"/>
        <v>0</v>
      </c>
      <c r="K306" s="22">
        <f t="shared" si="110"/>
        <v>14.440000000000001</v>
      </c>
      <c r="L306" s="6"/>
    </row>
    <row r="307" spans="1:12" ht="16.899999999999999" customHeight="1" x14ac:dyDescent="0.25">
      <c r="A307" s="11">
        <f>A304+1</f>
        <v>277</v>
      </c>
      <c r="B307" s="11">
        <v>1</v>
      </c>
      <c r="C307" s="21" t="s">
        <v>33</v>
      </c>
      <c r="D307" s="22">
        <v>5.4</v>
      </c>
      <c r="E307" s="22">
        <v>4.32</v>
      </c>
      <c r="F307" s="22"/>
      <c r="G307" s="22">
        <v>1.08</v>
      </c>
      <c r="H307" s="22">
        <f t="shared" si="108"/>
        <v>5.4</v>
      </c>
      <c r="I307" s="22">
        <v>4.32</v>
      </c>
      <c r="J307" s="22">
        <f t="shared" si="109"/>
        <v>0</v>
      </c>
      <c r="K307" s="22">
        <f t="shared" si="110"/>
        <v>1.08</v>
      </c>
      <c r="L307" s="17" t="s">
        <v>59</v>
      </c>
    </row>
    <row r="308" spans="1:12" ht="16.899999999999999" customHeight="1" x14ac:dyDescent="0.25">
      <c r="A308" s="11">
        <f>A307+1</f>
        <v>278</v>
      </c>
      <c r="B308" s="11">
        <f>B307+1</f>
        <v>2</v>
      </c>
      <c r="C308" s="21" t="s">
        <v>34</v>
      </c>
      <c r="D308" s="22">
        <v>5.4</v>
      </c>
      <c r="E308" s="22">
        <v>4.32</v>
      </c>
      <c r="F308" s="22"/>
      <c r="G308" s="22">
        <v>1.08</v>
      </c>
      <c r="H308" s="22">
        <f t="shared" si="108"/>
        <v>5.4</v>
      </c>
      <c r="I308" s="22">
        <v>4.32</v>
      </c>
      <c r="J308" s="22">
        <f t="shared" si="109"/>
        <v>0</v>
      </c>
      <c r="K308" s="22">
        <f t="shared" si="110"/>
        <v>1.08</v>
      </c>
      <c r="L308" s="17" t="s">
        <v>59</v>
      </c>
    </row>
    <row r="309" spans="1:12" ht="16.899999999999999" customHeight="1" x14ac:dyDescent="0.25">
      <c r="A309" s="11">
        <f t="shared" ref="A309:A315" si="112">A308+1</f>
        <v>279</v>
      </c>
      <c r="B309" s="11">
        <f t="shared" ref="B309:B315" si="113">B308+1</f>
        <v>3</v>
      </c>
      <c r="C309" s="21" t="s">
        <v>35</v>
      </c>
      <c r="D309" s="22">
        <v>0.8</v>
      </c>
      <c r="E309" s="22">
        <v>0.64000000000000012</v>
      </c>
      <c r="F309" s="22"/>
      <c r="G309" s="22">
        <v>0.15999999999999992</v>
      </c>
      <c r="H309" s="22">
        <f t="shared" si="108"/>
        <v>0.8</v>
      </c>
      <c r="I309" s="22">
        <v>0.64000000000000012</v>
      </c>
      <c r="J309" s="22">
        <f t="shared" si="109"/>
        <v>0</v>
      </c>
      <c r="K309" s="22">
        <f t="shared" si="110"/>
        <v>0.15999999999999992</v>
      </c>
      <c r="L309" s="17" t="s">
        <v>59</v>
      </c>
    </row>
    <row r="310" spans="1:12" ht="16.899999999999999" customHeight="1" x14ac:dyDescent="0.25">
      <c r="A310" s="11">
        <f t="shared" si="112"/>
        <v>280</v>
      </c>
      <c r="B310" s="11">
        <f t="shared" si="113"/>
        <v>4</v>
      </c>
      <c r="C310" s="23" t="s">
        <v>38</v>
      </c>
      <c r="D310" s="22">
        <v>5.4</v>
      </c>
      <c r="E310" s="22">
        <v>4.32</v>
      </c>
      <c r="F310" s="22"/>
      <c r="G310" s="22">
        <v>1.08</v>
      </c>
      <c r="H310" s="22">
        <f t="shared" si="108"/>
        <v>5.4</v>
      </c>
      <c r="I310" s="22">
        <v>4.32</v>
      </c>
      <c r="J310" s="22">
        <f t="shared" si="109"/>
        <v>0</v>
      </c>
      <c r="K310" s="22">
        <f t="shared" si="110"/>
        <v>1.08</v>
      </c>
      <c r="L310" s="17" t="s">
        <v>59</v>
      </c>
    </row>
    <row r="311" spans="1:12" ht="16.899999999999999" customHeight="1" x14ac:dyDescent="0.25">
      <c r="A311" s="11">
        <f t="shared" si="112"/>
        <v>281</v>
      </c>
      <c r="B311" s="11">
        <f t="shared" si="113"/>
        <v>5</v>
      </c>
      <c r="C311" s="23" t="s">
        <v>39</v>
      </c>
      <c r="D311" s="22">
        <v>5.4</v>
      </c>
      <c r="E311" s="22">
        <v>4.32</v>
      </c>
      <c r="F311" s="22"/>
      <c r="G311" s="22">
        <v>1.08</v>
      </c>
      <c r="H311" s="22">
        <f t="shared" si="108"/>
        <v>5.4</v>
      </c>
      <c r="I311" s="22">
        <v>4.32</v>
      </c>
      <c r="J311" s="22">
        <f t="shared" si="109"/>
        <v>0</v>
      </c>
      <c r="K311" s="22">
        <f t="shared" si="110"/>
        <v>1.08</v>
      </c>
      <c r="L311" s="17" t="s">
        <v>59</v>
      </c>
    </row>
    <row r="312" spans="1:12" ht="16.899999999999999" customHeight="1" x14ac:dyDescent="0.25">
      <c r="A312" s="11">
        <f t="shared" si="112"/>
        <v>282</v>
      </c>
      <c r="B312" s="11">
        <f t="shared" si="113"/>
        <v>6</v>
      </c>
      <c r="C312" s="23" t="s">
        <v>40</v>
      </c>
      <c r="D312" s="22">
        <v>5.4</v>
      </c>
      <c r="E312" s="22">
        <v>4.32</v>
      </c>
      <c r="F312" s="22"/>
      <c r="G312" s="22">
        <v>1.08</v>
      </c>
      <c r="H312" s="22">
        <f t="shared" si="108"/>
        <v>5.4</v>
      </c>
      <c r="I312" s="22">
        <v>4.32</v>
      </c>
      <c r="J312" s="22">
        <f t="shared" si="109"/>
        <v>0</v>
      </c>
      <c r="K312" s="22">
        <f t="shared" si="110"/>
        <v>1.08</v>
      </c>
      <c r="L312" s="17" t="s">
        <v>59</v>
      </c>
    </row>
    <row r="313" spans="1:12" ht="16.899999999999999" customHeight="1" x14ac:dyDescent="0.25">
      <c r="A313" s="11">
        <f t="shared" si="112"/>
        <v>283</v>
      </c>
      <c r="B313" s="11">
        <f t="shared" si="113"/>
        <v>7</v>
      </c>
      <c r="C313" s="23" t="s">
        <v>17</v>
      </c>
      <c r="D313" s="22">
        <v>4.5</v>
      </c>
      <c r="E313" s="22">
        <v>3.6</v>
      </c>
      <c r="F313" s="22"/>
      <c r="G313" s="22">
        <v>0.9</v>
      </c>
      <c r="H313" s="22">
        <f t="shared" si="108"/>
        <v>4.5</v>
      </c>
      <c r="I313" s="22">
        <v>3.6</v>
      </c>
      <c r="J313" s="22">
        <f t="shared" si="109"/>
        <v>0</v>
      </c>
      <c r="K313" s="22">
        <f t="shared" si="110"/>
        <v>0.9</v>
      </c>
      <c r="L313" s="17" t="s">
        <v>59</v>
      </c>
    </row>
    <row r="314" spans="1:12" ht="16.899999999999999" customHeight="1" x14ac:dyDescent="0.25">
      <c r="A314" s="11">
        <f t="shared" si="112"/>
        <v>284</v>
      </c>
      <c r="B314" s="11">
        <f t="shared" si="113"/>
        <v>8</v>
      </c>
      <c r="C314" s="23" t="s">
        <v>42</v>
      </c>
      <c r="D314" s="22">
        <v>5.4</v>
      </c>
      <c r="E314" s="22">
        <v>4.32</v>
      </c>
      <c r="F314" s="22"/>
      <c r="G314" s="22">
        <v>1.08</v>
      </c>
      <c r="H314" s="22">
        <f t="shared" si="108"/>
        <v>5.4</v>
      </c>
      <c r="I314" s="22">
        <v>4.32</v>
      </c>
      <c r="J314" s="22">
        <f t="shared" si="109"/>
        <v>0</v>
      </c>
      <c r="K314" s="22">
        <f t="shared" si="110"/>
        <v>1.08</v>
      </c>
      <c r="L314" s="17" t="s">
        <v>59</v>
      </c>
    </row>
    <row r="315" spans="1:12" ht="16.899999999999999" customHeight="1" x14ac:dyDescent="0.25">
      <c r="A315" s="11">
        <f t="shared" si="112"/>
        <v>285</v>
      </c>
      <c r="B315" s="11">
        <f t="shared" si="113"/>
        <v>9</v>
      </c>
      <c r="C315" s="23" t="s">
        <v>43</v>
      </c>
      <c r="D315" s="22">
        <v>4.5</v>
      </c>
      <c r="E315" s="22">
        <v>3.6</v>
      </c>
      <c r="F315" s="22"/>
      <c r="G315" s="22">
        <v>0.9</v>
      </c>
      <c r="H315" s="22">
        <f t="shared" si="108"/>
        <v>4.5</v>
      </c>
      <c r="I315" s="22">
        <v>3.6</v>
      </c>
      <c r="J315" s="22">
        <f t="shared" si="109"/>
        <v>0</v>
      </c>
      <c r="K315" s="22">
        <f t="shared" si="110"/>
        <v>0.9</v>
      </c>
      <c r="L315" s="17" t="s">
        <v>59</v>
      </c>
    </row>
    <row r="316" spans="1:12" s="1" customFormat="1" ht="16.899999999999999" customHeight="1" x14ac:dyDescent="0.2">
      <c r="A316" s="11"/>
      <c r="B316" s="6" t="s">
        <v>315</v>
      </c>
      <c r="C316" s="4" t="s">
        <v>13</v>
      </c>
      <c r="D316" s="49">
        <f>SUM(D317:D319)</f>
        <v>15</v>
      </c>
      <c r="E316" s="49">
        <f t="shared" ref="E316:G316" si="114">SUM(E317:E319)</f>
        <v>12</v>
      </c>
      <c r="F316" s="49">
        <f t="shared" si="114"/>
        <v>0</v>
      </c>
      <c r="G316" s="49">
        <f t="shared" si="114"/>
        <v>3</v>
      </c>
      <c r="H316" s="49">
        <f t="shared" si="108"/>
        <v>15</v>
      </c>
      <c r="I316" s="49">
        <v>12</v>
      </c>
      <c r="J316" s="22">
        <f t="shared" si="109"/>
        <v>0</v>
      </c>
      <c r="K316" s="22">
        <f t="shared" si="110"/>
        <v>3</v>
      </c>
      <c r="L316" s="17"/>
    </row>
    <row r="317" spans="1:12" ht="16.899999999999999" customHeight="1" x14ac:dyDescent="0.25">
      <c r="A317" s="11">
        <f>A315+1</f>
        <v>286</v>
      </c>
      <c r="B317" s="11">
        <f>B315+1</f>
        <v>10</v>
      </c>
      <c r="C317" s="23" t="s">
        <v>44</v>
      </c>
      <c r="D317" s="22">
        <v>5</v>
      </c>
      <c r="E317" s="22">
        <v>4</v>
      </c>
      <c r="F317" s="22"/>
      <c r="G317" s="22">
        <v>1</v>
      </c>
      <c r="H317" s="22">
        <f t="shared" si="108"/>
        <v>5</v>
      </c>
      <c r="I317" s="22">
        <v>4</v>
      </c>
      <c r="J317" s="22">
        <f t="shared" si="109"/>
        <v>0</v>
      </c>
      <c r="K317" s="22">
        <f t="shared" si="110"/>
        <v>1</v>
      </c>
      <c r="L317" s="17" t="s">
        <v>59</v>
      </c>
    </row>
    <row r="318" spans="1:12" ht="16.899999999999999" customHeight="1" x14ac:dyDescent="0.25">
      <c r="A318" s="11">
        <f>A317+1</f>
        <v>287</v>
      </c>
      <c r="B318" s="11">
        <f>B317+1</f>
        <v>11</v>
      </c>
      <c r="C318" s="23" t="s">
        <v>45</v>
      </c>
      <c r="D318" s="22">
        <v>5</v>
      </c>
      <c r="E318" s="22">
        <v>4</v>
      </c>
      <c r="F318" s="22"/>
      <c r="G318" s="22">
        <v>1</v>
      </c>
      <c r="H318" s="22">
        <f t="shared" si="108"/>
        <v>5</v>
      </c>
      <c r="I318" s="22">
        <v>4</v>
      </c>
      <c r="J318" s="22">
        <f t="shared" si="109"/>
        <v>0</v>
      </c>
      <c r="K318" s="22">
        <f t="shared" si="110"/>
        <v>1</v>
      </c>
      <c r="L318" s="17" t="s">
        <v>59</v>
      </c>
    </row>
    <row r="319" spans="1:12" ht="16.899999999999999" customHeight="1" x14ac:dyDescent="0.25">
      <c r="A319" s="11">
        <f>A318+1</f>
        <v>288</v>
      </c>
      <c r="B319" s="11">
        <f>B318+1</f>
        <v>12</v>
      </c>
      <c r="C319" s="23" t="s">
        <v>46</v>
      </c>
      <c r="D319" s="22">
        <v>5</v>
      </c>
      <c r="E319" s="22">
        <v>4</v>
      </c>
      <c r="F319" s="22"/>
      <c r="G319" s="22">
        <v>1</v>
      </c>
      <c r="H319" s="22">
        <f t="shared" si="108"/>
        <v>5</v>
      </c>
      <c r="I319" s="22">
        <v>4</v>
      </c>
      <c r="J319" s="22">
        <f t="shared" si="109"/>
        <v>0</v>
      </c>
      <c r="K319" s="22">
        <f t="shared" si="110"/>
        <v>1</v>
      </c>
      <c r="L319" s="17" t="s">
        <v>59</v>
      </c>
    </row>
    <row r="320" spans="1:12" ht="16.899999999999999" customHeight="1" x14ac:dyDescent="0.25">
      <c r="A320" s="11"/>
      <c r="B320" s="6" t="s">
        <v>31</v>
      </c>
      <c r="C320" s="4" t="s">
        <v>27</v>
      </c>
      <c r="D320" s="49">
        <f>SUM(D321:D324)</f>
        <v>1.7000000000000002</v>
      </c>
      <c r="E320" s="49">
        <f t="shared" ref="E320:G320" si="115">SUM(E321:E324)</f>
        <v>1.36</v>
      </c>
      <c r="F320" s="49">
        <f t="shared" si="115"/>
        <v>0</v>
      </c>
      <c r="G320" s="49">
        <f t="shared" si="115"/>
        <v>0.33999999999999991</v>
      </c>
      <c r="H320" s="49">
        <f t="shared" si="108"/>
        <v>1.7</v>
      </c>
      <c r="I320" s="49">
        <v>1.36</v>
      </c>
      <c r="J320" s="22">
        <f t="shared" si="109"/>
        <v>0</v>
      </c>
      <c r="K320" s="22">
        <f t="shared" si="110"/>
        <v>0.33999999999999991</v>
      </c>
      <c r="L320" s="6"/>
    </row>
    <row r="321" spans="1:12" ht="16.899999999999999" customHeight="1" x14ac:dyDescent="0.25">
      <c r="A321" s="11">
        <f>A319+1</f>
        <v>289</v>
      </c>
      <c r="B321" s="11">
        <f>B319+1</f>
        <v>13</v>
      </c>
      <c r="C321" s="23" t="s">
        <v>47</v>
      </c>
      <c r="D321" s="22">
        <v>0.3</v>
      </c>
      <c r="E321" s="22">
        <v>0.24</v>
      </c>
      <c r="F321" s="22"/>
      <c r="G321" s="22">
        <v>0.06</v>
      </c>
      <c r="H321" s="22">
        <f t="shared" si="108"/>
        <v>0.3</v>
      </c>
      <c r="I321" s="22">
        <v>0.24</v>
      </c>
      <c r="J321" s="22">
        <f t="shared" si="109"/>
        <v>0</v>
      </c>
      <c r="K321" s="22">
        <f t="shared" si="110"/>
        <v>0.06</v>
      </c>
      <c r="L321" s="17" t="s">
        <v>59</v>
      </c>
    </row>
    <row r="322" spans="1:12" s="1" customFormat="1" ht="16.899999999999999" customHeight="1" x14ac:dyDescent="0.2">
      <c r="A322" s="11">
        <f>A321+1</f>
        <v>290</v>
      </c>
      <c r="B322" s="11">
        <f>B321+1</f>
        <v>14</v>
      </c>
      <c r="C322" s="23" t="s">
        <v>14</v>
      </c>
      <c r="D322" s="52">
        <v>0.8</v>
      </c>
      <c r="E322" s="52">
        <v>0.64000000000000012</v>
      </c>
      <c r="F322" s="52"/>
      <c r="G322" s="52">
        <f>D322-E322-F322</f>
        <v>0.15999999999999992</v>
      </c>
      <c r="H322" s="22">
        <f t="shared" si="108"/>
        <v>0.8</v>
      </c>
      <c r="I322" s="22">
        <v>0.64000000000000012</v>
      </c>
      <c r="J322" s="22">
        <f t="shared" si="109"/>
        <v>0</v>
      </c>
      <c r="K322" s="22">
        <f t="shared" si="110"/>
        <v>0.15999999999999992</v>
      </c>
      <c r="L322" s="9"/>
    </row>
    <row r="323" spans="1:12" s="1" customFormat="1" ht="16.899999999999999" customHeight="1" x14ac:dyDescent="0.2">
      <c r="A323" s="11">
        <f t="shared" ref="A323:A324" si="116">A322+1</f>
        <v>291</v>
      </c>
      <c r="B323" s="11">
        <f t="shared" ref="B323:B324" si="117">B322+1</f>
        <v>15</v>
      </c>
      <c r="C323" s="23" t="s">
        <v>48</v>
      </c>
      <c r="D323" s="22">
        <v>0.3</v>
      </c>
      <c r="E323" s="22">
        <v>0.24</v>
      </c>
      <c r="F323" s="22"/>
      <c r="G323" s="22">
        <v>0.06</v>
      </c>
      <c r="H323" s="22">
        <f t="shared" si="108"/>
        <v>0.3</v>
      </c>
      <c r="I323" s="22">
        <v>0.24</v>
      </c>
      <c r="J323" s="22">
        <f t="shared" si="109"/>
        <v>0</v>
      </c>
      <c r="K323" s="22">
        <f t="shared" si="110"/>
        <v>0.06</v>
      </c>
      <c r="L323" s="17" t="s">
        <v>59</v>
      </c>
    </row>
    <row r="324" spans="1:12" s="1" customFormat="1" ht="16.899999999999999" customHeight="1" x14ac:dyDescent="0.2">
      <c r="A324" s="11">
        <f t="shared" si="116"/>
        <v>292</v>
      </c>
      <c r="B324" s="11">
        <f t="shared" si="117"/>
        <v>16</v>
      </c>
      <c r="C324" s="23" t="s">
        <v>49</v>
      </c>
      <c r="D324" s="22">
        <v>0.3</v>
      </c>
      <c r="E324" s="22">
        <v>0.24</v>
      </c>
      <c r="F324" s="22"/>
      <c r="G324" s="22">
        <v>0.06</v>
      </c>
      <c r="H324" s="22">
        <f t="shared" si="108"/>
        <v>0.3</v>
      </c>
      <c r="I324" s="22">
        <v>0.24</v>
      </c>
      <c r="J324" s="22">
        <f t="shared" si="109"/>
        <v>0</v>
      </c>
      <c r="K324" s="22">
        <f t="shared" si="110"/>
        <v>0.06</v>
      </c>
      <c r="L324" s="17" t="s">
        <v>59</v>
      </c>
    </row>
    <row r="325" spans="1:12" s="1" customFormat="1" ht="16.899999999999999" customHeight="1" x14ac:dyDescent="0.2">
      <c r="A325" s="24"/>
      <c r="B325" s="25" t="s">
        <v>316</v>
      </c>
      <c r="C325" s="26" t="s">
        <v>62</v>
      </c>
      <c r="D325" s="49">
        <f>D326</f>
        <v>8</v>
      </c>
      <c r="E325" s="49">
        <f t="shared" ref="E325:G325" si="118">E326</f>
        <v>0</v>
      </c>
      <c r="F325" s="49">
        <f t="shared" si="118"/>
        <v>8</v>
      </c>
      <c r="G325" s="49">
        <f t="shared" si="118"/>
        <v>0</v>
      </c>
      <c r="H325" s="49">
        <f t="shared" si="108"/>
        <v>8</v>
      </c>
      <c r="I325" s="49">
        <v>0</v>
      </c>
      <c r="J325" s="22">
        <f t="shared" si="109"/>
        <v>8</v>
      </c>
      <c r="K325" s="22">
        <f t="shared" si="110"/>
        <v>0</v>
      </c>
      <c r="L325" s="25"/>
    </row>
    <row r="326" spans="1:12" ht="16.899999999999999" customHeight="1" x14ac:dyDescent="0.25">
      <c r="A326" s="11">
        <f>A324+1</f>
        <v>293</v>
      </c>
      <c r="B326" s="11">
        <f>B324+1</f>
        <v>17</v>
      </c>
      <c r="C326" s="16" t="s">
        <v>66</v>
      </c>
      <c r="D326" s="22">
        <v>8</v>
      </c>
      <c r="E326" s="22"/>
      <c r="F326" s="22">
        <v>8</v>
      </c>
      <c r="G326" s="22"/>
      <c r="H326" s="22">
        <f t="shared" si="108"/>
        <v>8</v>
      </c>
      <c r="I326" s="22">
        <v>0</v>
      </c>
      <c r="J326" s="22">
        <f t="shared" si="109"/>
        <v>8</v>
      </c>
      <c r="K326" s="22">
        <f t="shared" si="110"/>
        <v>0</v>
      </c>
      <c r="L326" s="24" t="s">
        <v>60</v>
      </c>
    </row>
    <row r="327" spans="1:12" s="1" customFormat="1" ht="16.899999999999999" customHeight="1" x14ac:dyDescent="0.2">
      <c r="A327" s="24"/>
      <c r="B327" s="25" t="s">
        <v>317</v>
      </c>
      <c r="C327" s="33" t="s">
        <v>15</v>
      </c>
      <c r="D327" s="49">
        <f>SUM(D328:D331)</f>
        <v>14.3</v>
      </c>
      <c r="E327" s="49">
        <f t="shared" ref="E327:G327" si="119">SUM(E328:E331)</f>
        <v>0</v>
      </c>
      <c r="F327" s="49">
        <f t="shared" si="119"/>
        <v>0</v>
      </c>
      <c r="G327" s="49">
        <f t="shared" si="119"/>
        <v>14.3</v>
      </c>
      <c r="H327" s="49">
        <f t="shared" si="108"/>
        <v>14.3</v>
      </c>
      <c r="I327" s="49">
        <v>0</v>
      </c>
      <c r="J327" s="22">
        <f t="shared" si="109"/>
        <v>0</v>
      </c>
      <c r="K327" s="22">
        <f t="shared" si="110"/>
        <v>14.3</v>
      </c>
      <c r="L327" s="25"/>
    </row>
    <row r="328" spans="1:12" ht="16.899999999999999" customHeight="1" x14ac:dyDescent="0.25">
      <c r="A328" s="11">
        <f>A326+1</f>
        <v>294</v>
      </c>
      <c r="B328" s="11">
        <f>B326+1</f>
        <v>18</v>
      </c>
      <c r="C328" s="34" t="s">
        <v>101</v>
      </c>
      <c r="D328" s="22">
        <v>0.8</v>
      </c>
      <c r="E328" s="22"/>
      <c r="F328" s="22"/>
      <c r="G328" s="22">
        <v>0.8</v>
      </c>
      <c r="H328" s="22">
        <f t="shared" si="108"/>
        <v>0.8</v>
      </c>
      <c r="I328" s="22">
        <v>0</v>
      </c>
      <c r="J328" s="22">
        <f t="shared" si="109"/>
        <v>0</v>
      </c>
      <c r="K328" s="22">
        <f t="shared" si="110"/>
        <v>0.8</v>
      </c>
      <c r="L328" s="24" t="s">
        <v>98</v>
      </c>
    </row>
    <row r="329" spans="1:12" ht="16.899999999999999" customHeight="1" x14ac:dyDescent="0.25">
      <c r="A329" s="11">
        <f>A328+1</f>
        <v>295</v>
      </c>
      <c r="B329" s="11">
        <f>B328+1</f>
        <v>19</v>
      </c>
      <c r="C329" s="34" t="s">
        <v>102</v>
      </c>
      <c r="D329" s="22">
        <v>5.5</v>
      </c>
      <c r="E329" s="22"/>
      <c r="F329" s="22"/>
      <c r="G329" s="22">
        <v>5.5</v>
      </c>
      <c r="H329" s="22">
        <f t="shared" si="108"/>
        <v>5.5</v>
      </c>
      <c r="I329" s="22">
        <v>0</v>
      </c>
      <c r="J329" s="22">
        <f t="shared" si="109"/>
        <v>0</v>
      </c>
      <c r="K329" s="22">
        <f t="shared" si="110"/>
        <v>5.5</v>
      </c>
      <c r="L329" s="24" t="s">
        <v>98</v>
      </c>
    </row>
    <row r="330" spans="1:12" ht="16.899999999999999" customHeight="1" x14ac:dyDescent="0.25">
      <c r="A330" s="11">
        <f t="shared" ref="A330:A331" si="120">A329+1</f>
        <v>296</v>
      </c>
      <c r="B330" s="11">
        <f t="shared" ref="B330:B331" si="121">B329+1</f>
        <v>20</v>
      </c>
      <c r="C330" s="28" t="s">
        <v>84</v>
      </c>
      <c r="D330" s="22">
        <v>4.5</v>
      </c>
      <c r="E330" s="22"/>
      <c r="F330" s="22"/>
      <c r="G330" s="22">
        <v>4.5</v>
      </c>
      <c r="H330" s="22">
        <f t="shared" si="108"/>
        <v>4.5</v>
      </c>
      <c r="I330" s="22">
        <v>0</v>
      </c>
      <c r="J330" s="22">
        <f t="shared" si="109"/>
        <v>0</v>
      </c>
      <c r="K330" s="22">
        <f t="shared" si="110"/>
        <v>4.5</v>
      </c>
      <c r="L330" s="24" t="s">
        <v>98</v>
      </c>
    </row>
    <row r="331" spans="1:12" ht="16.899999999999999" customHeight="1" x14ac:dyDescent="0.25">
      <c r="A331" s="11">
        <f t="shared" si="120"/>
        <v>297</v>
      </c>
      <c r="B331" s="11">
        <f t="shared" si="121"/>
        <v>21</v>
      </c>
      <c r="C331" s="27" t="s">
        <v>81</v>
      </c>
      <c r="D331" s="22">
        <v>3.5</v>
      </c>
      <c r="E331" s="22"/>
      <c r="F331" s="22"/>
      <c r="G331" s="22">
        <v>3.5</v>
      </c>
      <c r="H331" s="22">
        <f t="shared" si="108"/>
        <v>3.5</v>
      </c>
      <c r="I331" s="22">
        <v>0</v>
      </c>
      <c r="J331" s="22">
        <f t="shared" si="109"/>
        <v>0</v>
      </c>
      <c r="K331" s="22">
        <f t="shared" si="110"/>
        <v>3.5</v>
      </c>
      <c r="L331" s="24" t="s">
        <v>98</v>
      </c>
    </row>
    <row r="332" spans="1:12" s="1" customFormat="1" ht="16.899999999999999" customHeight="1" x14ac:dyDescent="0.2">
      <c r="A332" s="60" t="s">
        <v>268</v>
      </c>
      <c r="B332" s="60" t="s">
        <v>31</v>
      </c>
      <c r="C332" s="4" t="s">
        <v>51</v>
      </c>
      <c r="D332" s="49">
        <f t="shared" ref="D332:G332" si="122">D333+D335+D338+D343</f>
        <v>69.3</v>
      </c>
      <c r="E332" s="49">
        <f t="shared" si="122"/>
        <v>24.799999999999997</v>
      </c>
      <c r="F332" s="49">
        <f t="shared" si="122"/>
        <v>22</v>
      </c>
      <c r="G332" s="49">
        <f t="shared" si="122"/>
        <v>22.5</v>
      </c>
      <c r="H332" s="49">
        <f t="shared" si="108"/>
        <v>69.3</v>
      </c>
      <c r="I332" s="49">
        <v>24.799999999999997</v>
      </c>
      <c r="J332" s="22">
        <f t="shared" si="109"/>
        <v>22</v>
      </c>
      <c r="K332" s="22">
        <f t="shared" si="110"/>
        <v>22.5</v>
      </c>
      <c r="L332" s="14"/>
    </row>
    <row r="333" spans="1:12" s="1" customFormat="1" ht="16.899999999999999" customHeight="1" x14ac:dyDescent="0.2">
      <c r="A333" s="11"/>
      <c r="B333" s="6" t="s">
        <v>2</v>
      </c>
      <c r="C333" s="4" t="s">
        <v>13</v>
      </c>
      <c r="D333" s="49">
        <f>D334</f>
        <v>5</v>
      </c>
      <c r="E333" s="49">
        <f t="shared" ref="E333:G333" si="123">E334</f>
        <v>4</v>
      </c>
      <c r="F333" s="49">
        <f t="shared" si="123"/>
        <v>0</v>
      </c>
      <c r="G333" s="49">
        <f t="shared" si="123"/>
        <v>1</v>
      </c>
      <c r="H333" s="49">
        <f t="shared" si="108"/>
        <v>5</v>
      </c>
      <c r="I333" s="49">
        <v>4</v>
      </c>
      <c r="J333" s="22">
        <f t="shared" si="109"/>
        <v>0</v>
      </c>
      <c r="K333" s="22">
        <f t="shared" si="110"/>
        <v>1</v>
      </c>
      <c r="L333" s="6"/>
    </row>
    <row r="334" spans="1:12" ht="16.899999999999999" customHeight="1" x14ac:dyDescent="0.25">
      <c r="A334" s="11">
        <f>A331+1</f>
        <v>298</v>
      </c>
      <c r="B334" s="11">
        <v>1</v>
      </c>
      <c r="C334" s="23" t="s">
        <v>52</v>
      </c>
      <c r="D334" s="22">
        <v>5</v>
      </c>
      <c r="E334" s="22">
        <v>4</v>
      </c>
      <c r="F334" s="22"/>
      <c r="G334" s="22">
        <v>1</v>
      </c>
      <c r="H334" s="22">
        <f t="shared" si="108"/>
        <v>5</v>
      </c>
      <c r="I334" s="22">
        <v>4</v>
      </c>
      <c r="J334" s="22">
        <f t="shared" si="109"/>
        <v>0</v>
      </c>
      <c r="K334" s="22">
        <f t="shared" si="110"/>
        <v>1</v>
      </c>
      <c r="L334" s="17" t="s">
        <v>59</v>
      </c>
    </row>
    <row r="335" spans="1:12" s="1" customFormat="1" ht="16.899999999999999" customHeight="1" x14ac:dyDescent="0.2">
      <c r="A335" s="11"/>
      <c r="B335" s="6" t="s">
        <v>315</v>
      </c>
      <c r="C335" s="26" t="s">
        <v>15</v>
      </c>
      <c r="D335" s="49">
        <f>SUM(D336:D337)</f>
        <v>26</v>
      </c>
      <c r="E335" s="49">
        <f t="shared" ref="E335:G335" si="124">SUM(E336:E337)</f>
        <v>20.799999999999997</v>
      </c>
      <c r="F335" s="49">
        <f t="shared" si="124"/>
        <v>0</v>
      </c>
      <c r="G335" s="49">
        <f t="shared" si="124"/>
        <v>5.1999999999999993</v>
      </c>
      <c r="H335" s="49">
        <f t="shared" si="108"/>
        <v>25.999999999999996</v>
      </c>
      <c r="I335" s="49">
        <v>20.799999999999997</v>
      </c>
      <c r="J335" s="22">
        <f t="shared" si="109"/>
        <v>0</v>
      </c>
      <c r="K335" s="22">
        <f t="shared" si="110"/>
        <v>5.1999999999999993</v>
      </c>
      <c r="L335" s="25"/>
    </row>
    <row r="336" spans="1:12" ht="16.899999999999999" customHeight="1" x14ac:dyDescent="0.25">
      <c r="A336" s="11">
        <f>A334+1</f>
        <v>299</v>
      </c>
      <c r="B336" s="11">
        <f>B334+1</f>
        <v>2</v>
      </c>
      <c r="C336" s="23" t="s">
        <v>54</v>
      </c>
      <c r="D336" s="22">
        <v>20.5</v>
      </c>
      <c r="E336" s="22">
        <v>16.399999999999999</v>
      </c>
      <c r="F336" s="22"/>
      <c r="G336" s="22">
        <v>4.0999999999999996</v>
      </c>
      <c r="H336" s="22">
        <f t="shared" si="108"/>
        <v>20.5</v>
      </c>
      <c r="I336" s="22">
        <v>16.399999999999999</v>
      </c>
      <c r="J336" s="22">
        <f t="shared" si="109"/>
        <v>0</v>
      </c>
      <c r="K336" s="22">
        <f t="shared" si="110"/>
        <v>4.0999999999999996</v>
      </c>
      <c r="L336" s="17" t="s">
        <v>59</v>
      </c>
    </row>
    <row r="337" spans="1:12" ht="16.899999999999999" customHeight="1" x14ac:dyDescent="0.25">
      <c r="A337" s="11">
        <f>A336+1</f>
        <v>300</v>
      </c>
      <c r="B337" s="11">
        <f>B336+1</f>
        <v>3</v>
      </c>
      <c r="C337" s="23" t="s">
        <v>53</v>
      </c>
      <c r="D337" s="22">
        <v>5.5</v>
      </c>
      <c r="E337" s="22">
        <v>4.4000000000000004</v>
      </c>
      <c r="F337" s="22"/>
      <c r="G337" s="22">
        <v>1.1000000000000001</v>
      </c>
      <c r="H337" s="22">
        <f t="shared" si="108"/>
        <v>5.5</v>
      </c>
      <c r="I337" s="22">
        <v>4.4000000000000004</v>
      </c>
      <c r="J337" s="22">
        <f t="shared" si="109"/>
        <v>0</v>
      </c>
      <c r="K337" s="22">
        <f t="shared" si="110"/>
        <v>1.1000000000000001</v>
      </c>
      <c r="L337" s="17" t="s">
        <v>59</v>
      </c>
    </row>
    <row r="338" spans="1:12" s="1" customFormat="1" ht="16.899999999999999" customHeight="1" x14ac:dyDescent="0.2">
      <c r="A338" s="24"/>
      <c r="B338" s="25" t="s">
        <v>31</v>
      </c>
      <c r="C338" s="26" t="s">
        <v>62</v>
      </c>
      <c r="D338" s="49">
        <f t="shared" ref="D338:G338" si="125">SUM(D339:D342)</f>
        <v>22</v>
      </c>
      <c r="E338" s="49">
        <f t="shared" si="125"/>
        <v>0</v>
      </c>
      <c r="F338" s="49">
        <f t="shared" si="125"/>
        <v>22</v>
      </c>
      <c r="G338" s="49">
        <f t="shared" si="125"/>
        <v>0</v>
      </c>
      <c r="H338" s="49">
        <f t="shared" si="108"/>
        <v>22</v>
      </c>
      <c r="I338" s="49">
        <v>0</v>
      </c>
      <c r="J338" s="22">
        <f t="shared" si="109"/>
        <v>22</v>
      </c>
      <c r="K338" s="22">
        <f t="shared" si="110"/>
        <v>0</v>
      </c>
      <c r="L338" s="25"/>
    </row>
    <row r="339" spans="1:12" ht="16.899999999999999" customHeight="1" x14ac:dyDescent="0.25">
      <c r="A339" s="11">
        <f>A337+1</f>
        <v>301</v>
      </c>
      <c r="B339" s="11">
        <f>B337+1</f>
        <v>4</v>
      </c>
      <c r="C339" s="16" t="s">
        <v>67</v>
      </c>
      <c r="D339" s="22">
        <v>4</v>
      </c>
      <c r="E339" s="22"/>
      <c r="F339" s="22">
        <v>4</v>
      </c>
      <c r="G339" s="22"/>
      <c r="H339" s="22">
        <f t="shared" si="108"/>
        <v>4</v>
      </c>
      <c r="I339" s="22">
        <v>0</v>
      </c>
      <c r="J339" s="22">
        <f t="shared" si="109"/>
        <v>4</v>
      </c>
      <c r="K339" s="22">
        <f t="shared" si="110"/>
        <v>0</v>
      </c>
      <c r="L339" s="24" t="s">
        <v>98</v>
      </c>
    </row>
    <row r="340" spans="1:12" ht="16.899999999999999" customHeight="1" x14ac:dyDescent="0.25">
      <c r="A340" s="11">
        <f>A339+1</f>
        <v>302</v>
      </c>
      <c r="B340" s="11">
        <f>B339+1</f>
        <v>5</v>
      </c>
      <c r="C340" s="16" t="s">
        <v>99</v>
      </c>
      <c r="D340" s="22">
        <v>6</v>
      </c>
      <c r="E340" s="22"/>
      <c r="F340" s="22">
        <v>6</v>
      </c>
      <c r="G340" s="22"/>
      <c r="H340" s="22">
        <f t="shared" si="108"/>
        <v>6</v>
      </c>
      <c r="I340" s="22">
        <v>0</v>
      </c>
      <c r="J340" s="22">
        <f t="shared" si="109"/>
        <v>6</v>
      </c>
      <c r="K340" s="22">
        <f t="shared" si="110"/>
        <v>0</v>
      </c>
      <c r="L340" s="24" t="s">
        <v>98</v>
      </c>
    </row>
    <row r="341" spans="1:12" ht="16.899999999999999" customHeight="1" x14ac:dyDescent="0.25">
      <c r="A341" s="11">
        <f t="shared" ref="A341:A342" si="126">A340+1</f>
        <v>303</v>
      </c>
      <c r="B341" s="11">
        <f t="shared" ref="B341:B342" si="127">B340+1</f>
        <v>6</v>
      </c>
      <c r="C341" s="16" t="s">
        <v>68</v>
      </c>
      <c r="D341" s="22">
        <v>3</v>
      </c>
      <c r="E341" s="22"/>
      <c r="F341" s="22">
        <v>3</v>
      </c>
      <c r="G341" s="22"/>
      <c r="H341" s="22">
        <f t="shared" si="108"/>
        <v>3</v>
      </c>
      <c r="I341" s="22">
        <v>0</v>
      </c>
      <c r="J341" s="22">
        <f t="shared" si="109"/>
        <v>3</v>
      </c>
      <c r="K341" s="22">
        <f t="shared" si="110"/>
        <v>0</v>
      </c>
      <c r="L341" s="24" t="s">
        <v>98</v>
      </c>
    </row>
    <row r="342" spans="1:12" ht="16.899999999999999" customHeight="1" x14ac:dyDescent="0.25">
      <c r="A342" s="11">
        <f t="shared" si="126"/>
        <v>304</v>
      </c>
      <c r="B342" s="11">
        <f t="shared" si="127"/>
        <v>7</v>
      </c>
      <c r="C342" s="16" t="s">
        <v>69</v>
      </c>
      <c r="D342" s="22">
        <v>9</v>
      </c>
      <c r="E342" s="22"/>
      <c r="F342" s="22">
        <v>9</v>
      </c>
      <c r="G342" s="22"/>
      <c r="H342" s="22">
        <f t="shared" si="108"/>
        <v>9</v>
      </c>
      <c r="I342" s="22">
        <v>0</v>
      </c>
      <c r="J342" s="22">
        <f t="shared" si="109"/>
        <v>9</v>
      </c>
      <c r="K342" s="22">
        <f t="shared" si="110"/>
        <v>0</v>
      </c>
      <c r="L342" s="24" t="s">
        <v>98</v>
      </c>
    </row>
    <row r="343" spans="1:12" s="1" customFormat="1" ht="16.899999999999999" customHeight="1" x14ac:dyDescent="0.2">
      <c r="A343" s="24"/>
      <c r="B343" s="25" t="s">
        <v>316</v>
      </c>
      <c r="C343" s="26" t="s">
        <v>15</v>
      </c>
      <c r="D343" s="49">
        <f>SUM(D344:D345)</f>
        <v>16.3</v>
      </c>
      <c r="E343" s="49">
        <f t="shared" ref="E343:F343" si="128">SUM(E344:E345)</f>
        <v>0</v>
      </c>
      <c r="F343" s="49">
        <f t="shared" si="128"/>
        <v>0</v>
      </c>
      <c r="G343" s="49">
        <f>SUM(G344:G345)</f>
        <v>16.3</v>
      </c>
      <c r="H343" s="49">
        <f t="shared" si="108"/>
        <v>16.3</v>
      </c>
      <c r="I343" s="49">
        <v>0</v>
      </c>
      <c r="J343" s="22">
        <f t="shared" si="109"/>
        <v>0</v>
      </c>
      <c r="K343" s="22">
        <f t="shared" si="110"/>
        <v>16.3</v>
      </c>
      <c r="L343" s="25"/>
    </row>
    <row r="344" spans="1:12" ht="16.899999999999999" customHeight="1" x14ac:dyDescent="0.25">
      <c r="A344" s="11">
        <f>A342+1</f>
        <v>305</v>
      </c>
      <c r="B344" s="11">
        <f>B342+1</f>
        <v>8</v>
      </c>
      <c r="C344" s="27" t="s">
        <v>82</v>
      </c>
      <c r="D344" s="22">
        <v>5.5</v>
      </c>
      <c r="E344" s="22"/>
      <c r="F344" s="22"/>
      <c r="G344" s="22">
        <v>5.5</v>
      </c>
      <c r="H344" s="22">
        <f t="shared" si="108"/>
        <v>5.5</v>
      </c>
      <c r="I344" s="22">
        <v>0</v>
      </c>
      <c r="J344" s="22">
        <f t="shared" si="109"/>
        <v>0</v>
      </c>
      <c r="K344" s="22">
        <f t="shared" si="110"/>
        <v>5.5</v>
      </c>
      <c r="L344" s="24" t="s">
        <v>98</v>
      </c>
    </row>
    <row r="345" spans="1:12" ht="16.899999999999999" customHeight="1" x14ac:dyDescent="0.25">
      <c r="A345" s="29">
        <f>A344+1</f>
        <v>306</v>
      </c>
      <c r="B345" s="29">
        <f>B344+1</f>
        <v>9</v>
      </c>
      <c r="C345" s="35" t="s">
        <v>83</v>
      </c>
      <c r="D345" s="36">
        <v>10.8</v>
      </c>
      <c r="E345" s="36"/>
      <c r="F345" s="36"/>
      <c r="G345" s="36">
        <v>10.8</v>
      </c>
      <c r="H345" s="36">
        <f t="shared" si="108"/>
        <v>10.8</v>
      </c>
      <c r="I345" s="36">
        <v>0</v>
      </c>
      <c r="J345" s="36">
        <f t="shared" si="109"/>
        <v>0</v>
      </c>
      <c r="K345" s="36">
        <f t="shared" si="110"/>
        <v>10.8</v>
      </c>
      <c r="L345" s="37" t="s">
        <v>98</v>
      </c>
    </row>
  </sheetData>
  <mergeCells count="24">
    <mergeCell ref="J3:L3"/>
    <mergeCell ref="A332:B332"/>
    <mergeCell ref="A1:L1"/>
    <mergeCell ref="A9:B9"/>
    <mergeCell ref="A10:B10"/>
    <mergeCell ref="A65:B65"/>
    <mergeCell ref="A181:B181"/>
    <mergeCell ref="A305:B305"/>
    <mergeCell ref="H4:K4"/>
    <mergeCell ref="I5:K5"/>
    <mergeCell ref="D4:G4"/>
    <mergeCell ref="E5:G5"/>
    <mergeCell ref="H5:H8"/>
    <mergeCell ref="A2:L2"/>
    <mergeCell ref="K6:K8"/>
    <mergeCell ref="L4:L8"/>
    <mergeCell ref="I6:I8"/>
    <mergeCell ref="J6:J8"/>
    <mergeCell ref="G6:G8"/>
    <mergeCell ref="E6:E8"/>
    <mergeCell ref="A4:B8"/>
    <mergeCell ref="F6:F8"/>
    <mergeCell ref="D5:D8"/>
    <mergeCell ref="C4:C8"/>
  </mergeCells>
  <pageMargins left="0.54411764705882348" right="0.27559055118110237" top="0.53" bottom="0.46" header="0.31496062992125984" footer="0.17"/>
  <pageSetup paperSize="9"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1B0092FDC0654A8FA7FDA17DC04488" ma:contentTypeVersion="4" ma:contentTypeDescription="Create a new document." ma:contentTypeScope="" ma:versionID="0b0ee86411ef9e565240e4c24d65773b">
  <xsd:schema xmlns:xsd="http://www.w3.org/2001/XMLSchema" xmlns:xs="http://www.w3.org/2001/XMLSchema" xmlns:p="http://schemas.microsoft.com/office/2006/metadata/properties" xmlns:ns2="d59a7d9b-b8ab-4fd8-8747-a792ee11e21d" targetNamespace="http://schemas.microsoft.com/office/2006/metadata/properties" ma:root="true" ma:fieldsID="82ecbbe65a039288a64e9d8615835c11" ns2:_="">
    <xsd:import namespace="d59a7d9b-b8ab-4fd8-8747-a792ee11e21d"/>
    <xsd:element name="properties">
      <xsd:complexType>
        <xsd:sequence>
          <xsd:element name="documentManagement">
            <xsd:complexType>
              <xsd:all>
                <xsd:element ref="ns2:NoiDung" minOccurs="0"/>
                <xsd:element ref="ns2:NgayBatDau" minOccurs="0"/>
                <xsd:element ref="ns2:NgayKetThuc" minOccurs="0"/>
                <xsd:element ref="ns2:TenVanB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a7d9b-b8ab-4fd8-8747-a792ee11e21d" elementFormDefault="qualified">
    <xsd:import namespace="http://schemas.microsoft.com/office/2006/documentManagement/types"/>
    <xsd:import namespace="http://schemas.microsoft.com/office/infopath/2007/PartnerControls"/>
    <xsd:element name="NoiDung" ma:index="8" nillable="true" ma:displayName="NoiDung" ma:internalName="NoiDung">
      <xsd:simpleType>
        <xsd:restriction base="dms:Note">
          <xsd:maxLength value="255"/>
        </xsd:restriction>
      </xsd:simpleType>
    </xsd:element>
    <xsd:element name="NgayBatDau" ma:index="9" nillable="true" ma:displayName="NgayBatDau" ma:format="DateOnly" ma:internalName="NgayBatDau">
      <xsd:simpleType>
        <xsd:restriction base="dms:DateTime"/>
      </xsd:simpleType>
    </xsd:element>
    <xsd:element name="NgayKetThuc" ma:index="10" nillable="true" ma:displayName="NgayKetThuc" ma:format="DateOnly" ma:internalName="NgayKetThuc">
      <xsd:simpleType>
        <xsd:restriction base="dms:DateTime"/>
      </xsd:simpleType>
    </xsd:element>
    <xsd:element name="TenVanBan" ma:index="11" nillable="true" ma:displayName="TenVanBan" ma:internalName="TenVanBa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gayKetThuc xmlns="d59a7d9b-b8ab-4fd8-8747-a792ee11e21d" xsi:nil="true"/>
    <NoiDung xmlns="d59a7d9b-b8ab-4fd8-8747-a792ee11e21d" xsi:nil="true"/>
    <TenVanBan xmlns="d59a7d9b-b8ab-4fd8-8747-a792ee11e21d" xsi:nil="true"/>
    <NgayBatDau xmlns="d59a7d9b-b8ab-4fd8-8747-a792ee11e21d" xsi:nil="true"/>
  </documentManagement>
</p:properties>
</file>

<file path=customXml/itemProps1.xml><?xml version="1.0" encoding="utf-8"?>
<ds:datastoreItem xmlns:ds="http://schemas.openxmlformats.org/officeDocument/2006/customXml" ds:itemID="{D051F6E5-52C9-4B09-81A0-E07F834136EA}"/>
</file>

<file path=customXml/itemProps2.xml><?xml version="1.0" encoding="utf-8"?>
<ds:datastoreItem xmlns:ds="http://schemas.openxmlformats.org/officeDocument/2006/customXml" ds:itemID="{B14867AC-EE1A-4B11-8B91-2FFA6E90A933}"/>
</file>

<file path=customXml/itemProps3.xml><?xml version="1.0" encoding="utf-8"?>
<ds:datastoreItem xmlns:ds="http://schemas.openxmlformats.org/officeDocument/2006/customXml" ds:itemID="{91EB6C18-5549-45CA-80A3-665010E36E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Dự án </vt:lpstr>
      <vt:lpstr>'Dự án '!Print_Titles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LINHTC</dc:creator>
  <cp:lastModifiedBy>Windows User</cp:lastModifiedBy>
  <cp:lastPrinted>2022-12-16T09:35:44Z</cp:lastPrinted>
  <dcterms:created xsi:type="dcterms:W3CDTF">2022-06-09T09:54:08Z</dcterms:created>
  <dcterms:modified xsi:type="dcterms:W3CDTF">2022-12-23T09:00:20Z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0x010100ED1B0092FDC0654A8FA7FDA17DC04488</vt:lpwstr>
  </property>
</Properties>
</file>