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Dự kiến điều chỉnh KH ĐTC " sheetId="1" r:id="rId1"/>
  </sheets>
  <externalReferences>
    <externalReference r:id="rId2"/>
  </externalReferences>
  <definedNames>
    <definedName name="_xlnm.Print_Area" localSheetId="0">'Dự kiến điều chỉnh KH ĐTC '!$A$1:$Q$147</definedName>
    <definedName name="_xlnm.Print_Titles" localSheetId="0">'Dự kiến điều chỉnh KH ĐTC '!$5:$7</definedName>
  </definedNames>
  <calcPr calcId="145621"/>
</workbook>
</file>

<file path=xl/calcChain.xml><?xml version="1.0" encoding="utf-8"?>
<calcChain xmlns="http://schemas.openxmlformats.org/spreadsheetml/2006/main">
  <c r="E145" i="1" l="1"/>
  <c r="E139" i="1"/>
  <c r="E138" i="1"/>
  <c r="E137" i="1"/>
  <c r="E136" i="1"/>
  <c r="E135" i="1"/>
  <c r="E134" i="1"/>
  <c r="E133" i="1"/>
  <c r="E132" i="1"/>
  <c r="E131" i="1"/>
  <c r="E130" i="1"/>
  <c r="N129" i="1"/>
  <c r="I129" i="1"/>
  <c r="E129" i="1"/>
  <c r="N128" i="1"/>
  <c r="I128" i="1"/>
  <c r="E128" i="1"/>
  <c r="N127" i="1"/>
  <c r="I127" i="1"/>
  <c r="N126" i="1"/>
  <c r="I126" i="1"/>
  <c r="E126" i="1"/>
  <c r="N125" i="1"/>
  <c r="I125" i="1"/>
  <c r="E125" i="1"/>
  <c r="N124" i="1"/>
  <c r="I124" i="1"/>
  <c r="E124" i="1"/>
  <c r="N123" i="1"/>
  <c r="I123" i="1"/>
  <c r="E123" i="1"/>
  <c r="N122" i="1"/>
  <c r="I122" i="1"/>
  <c r="E122" i="1"/>
  <c r="N121" i="1"/>
  <c r="I121" i="1"/>
  <c r="E121" i="1"/>
  <c r="N120" i="1"/>
  <c r="I120" i="1"/>
  <c r="E120" i="1"/>
  <c r="N119" i="1"/>
  <c r="I119" i="1"/>
  <c r="E119" i="1"/>
  <c r="N118" i="1"/>
  <c r="I118" i="1"/>
  <c r="E118" i="1"/>
  <c r="N117" i="1"/>
  <c r="I117" i="1"/>
  <c r="E117" i="1"/>
  <c r="N116" i="1"/>
  <c r="I116" i="1"/>
  <c r="E116" i="1"/>
  <c r="N115" i="1"/>
  <c r="I115" i="1"/>
  <c r="E115" i="1"/>
  <c r="N114" i="1"/>
  <c r="I114" i="1"/>
  <c r="E114" i="1"/>
  <c r="N113" i="1"/>
  <c r="I113" i="1"/>
  <c r="E113" i="1"/>
  <c r="N112" i="1"/>
  <c r="I112" i="1"/>
  <c r="E112" i="1"/>
  <c r="N111" i="1"/>
  <c r="I111" i="1"/>
  <c r="E111" i="1"/>
  <c r="N110" i="1"/>
  <c r="I110" i="1"/>
  <c r="E110" i="1"/>
  <c r="N109" i="1"/>
  <c r="I109" i="1"/>
  <c r="E109" i="1"/>
  <c r="N108" i="1"/>
  <c r="I108" i="1"/>
  <c r="E108" i="1"/>
  <c r="N107" i="1"/>
  <c r="I107" i="1"/>
  <c r="E107" i="1"/>
  <c r="N106" i="1"/>
  <c r="I106" i="1"/>
  <c r="E106" i="1"/>
  <c r="N105" i="1"/>
  <c r="I105" i="1"/>
  <c r="E105" i="1"/>
  <c r="N104" i="1"/>
  <c r="I104" i="1"/>
  <c r="E104" i="1"/>
  <c r="N103" i="1"/>
  <c r="I103" i="1"/>
  <c r="E103" i="1"/>
  <c r="N102" i="1"/>
  <c r="I102" i="1"/>
  <c r="E102" i="1"/>
  <c r="N101" i="1"/>
  <c r="I101" i="1"/>
  <c r="E101" i="1"/>
  <c r="N100" i="1"/>
  <c r="I100" i="1"/>
  <c r="E100" i="1"/>
  <c r="N99" i="1"/>
  <c r="I99" i="1"/>
  <c r="E99" i="1"/>
  <c r="N98" i="1"/>
  <c r="I98" i="1"/>
  <c r="E98" i="1"/>
  <c r="B98" i="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N97" i="1"/>
  <c r="I97" i="1"/>
  <c r="M97" i="1" s="1"/>
  <c r="M96" i="1" s="1"/>
  <c r="E97" i="1"/>
  <c r="Q96" i="1"/>
  <c r="P96" i="1"/>
  <c r="O96" i="1"/>
  <c r="N96" i="1"/>
  <c r="L96" i="1"/>
  <c r="K96" i="1"/>
  <c r="J96" i="1"/>
  <c r="I96" i="1"/>
  <c r="H96" i="1"/>
  <c r="G96" i="1"/>
  <c r="F96" i="1"/>
  <c r="E96" i="1"/>
  <c r="N95" i="1"/>
  <c r="I95" i="1"/>
  <c r="E95" i="1"/>
  <c r="N94" i="1"/>
  <c r="I94" i="1"/>
  <c r="E94" i="1"/>
  <c r="N93" i="1"/>
  <c r="I93" i="1"/>
  <c r="E93" i="1"/>
  <c r="N92" i="1"/>
  <c r="I92" i="1"/>
  <c r="E92" i="1"/>
  <c r="N91" i="1"/>
  <c r="I91" i="1"/>
  <c r="N90" i="1"/>
  <c r="I90" i="1"/>
  <c r="E90" i="1"/>
  <c r="N89" i="1"/>
  <c r="I89" i="1"/>
  <c r="E89" i="1"/>
  <c r="N88" i="1"/>
  <c r="I88" i="1"/>
  <c r="E88" i="1"/>
  <c r="N87" i="1"/>
  <c r="I87" i="1"/>
  <c r="E87" i="1"/>
  <c r="N86" i="1"/>
  <c r="I86" i="1"/>
  <c r="E86" i="1"/>
  <c r="N85" i="1"/>
  <c r="I85" i="1"/>
  <c r="E85" i="1"/>
  <c r="N84" i="1"/>
  <c r="I84" i="1"/>
  <c r="E84" i="1"/>
  <c r="N83" i="1"/>
  <c r="I83" i="1"/>
  <c r="E83" i="1"/>
  <c r="N82" i="1"/>
  <c r="I82" i="1"/>
  <c r="E82" i="1"/>
  <c r="N81" i="1"/>
  <c r="I81" i="1"/>
  <c r="E81" i="1"/>
  <c r="N80" i="1"/>
  <c r="I80" i="1"/>
  <c r="E80" i="1"/>
  <c r="N79" i="1"/>
  <c r="I79" i="1"/>
  <c r="E79" i="1"/>
  <c r="N78" i="1"/>
  <c r="I78" i="1"/>
  <c r="E78" i="1"/>
  <c r="N77" i="1"/>
  <c r="I77" i="1"/>
  <c r="E77" i="1"/>
  <c r="N76" i="1"/>
  <c r="I76" i="1"/>
  <c r="E76" i="1"/>
  <c r="N75" i="1"/>
  <c r="I75" i="1"/>
  <c r="E75" i="1"/>
  <c r="I74" i="1"/>
  <c r="E74" i="1"/>
  <c r="N73" i="1"/>
  <c r="I73" i="1"/>
  <c r="E73" i="1"/>
  <c r="N72" i="1"/>
  <c r="I72" i="1"/>
  <c r="E72" i="1"/>
  <c r="B72" i="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N71" i="1"/>
  <c r="I71" i="1"/>
  <c r="E71" i="1"/>
  <c r="Q70" i="1"/>
  <c r="P70" i="1"/>
  <c r="O70" i="1"/>
  <c r="N70" i="1"/>
  <c r="M70" i="1"/>
  <c r="L70" i="1"/>
  <c r="K70" i="1"/>
  <c r="J70" i="1"/>
  <c r="I70" i="1"/>
  <c r="H70" i="1"/>
  <c r="G70" i="1"/>
  <c r="F70" i="1"/>
  <c r="E70" i="1"/>
  <c r="N69" i="1"/>
  <c r="I69" i="1"/>
  <c r="E69" i="1"/>
  <c r="N68" i="1"/>
  <c r="I68" i="1"/>
  <c r="E68" i="1"/>
  <c r="N67" i="1"/>
  <c r="I67" i="1"/>
  <c r="E67" i="1"/>
  <c r="N66" i="1"/>
  <c r="I66" i="1"/>
  <c r="E66" i="1"/>
  <c r="N65" i="1"/>
  <c r="I65" i="1"/>
  <c r="E65" i="1"/>
  <c r="N64" i="1"/>
  <c r="I64" i="1"/>
  <c r="E64" i="1"/>
  <c r="N63" i="1"/>
  <c r="I63" i="1"/>
  <c r="E63" i="1"/>
  <c r="N62" i="1"/>
  <c r="I62" i="1"/>
  <c r="E62" i="1"/>
  <c r="N61" i="1"/>
  <c r="I61" i="1"/>
  <c r="E61" i="1"/>
  <c r="N60" i="1"/>
  <c r="I60" i="1"/>
  <c r="E60" i="1"/>
  <c r="N59" i="1"/>
  <c r="I59" i="1"/>
  <c r="E59" i="1"/>
  <c r="N58" i="1"/>
  <c r="I58" i="1"/>
  <c r="E58" i="1"/>
  <c r="N57" i="1"/>
  <c r="I57" i="1"/>
  <c r="E57" i="1"/>
  <c r="N56" i="1"/>
  <c r="I56" i="1"/>
  <c r="E56" i="1"/>
  <c r="N55" i="1"/>
  <c r="I55" i="1"/>
  <c r="E55" i="1"/>
  <c r="N54" i="1"/>
  <c r="I54" i="1"/>
  <c r="E54" i="1"/>
  <c r="N53" i="1"/>
  <c r="I53" i="1"/>
  <c r="E53" i="1"/>
  <c r="N52" i="1"/>
  <c r="I52" i="1"/>
  <c r="E52" i="1"/>
  <c r="N51" i="1"/>
  <c r="I51" i="1"/>
  <c r="E51" i="1"/>
  <c r="N50" i="1"/>
  <c r="I50" i="1"/>
  <c r="E50" i="1"/>
  <c r="N49" i="1"/>
  <c r="I49" i="1"/>
  <c r="E49" i="1"/>
  <c r="N48" i="1"/>
  <c r="I48" i="1"/>
  <c r="E48" i="1"/>
  <c r="N47" i="1"/>
  <c r="I47" i="1"/>
  <c r="E47" i="1"/>
  <c r="N46" i="1"/>
  <c r="I46" i="1"/>
  <c r="E46" i="1"/>
  <c r="N45" i="1"/>
  <c r="I45" i="1"/>
  <c r="E45" i="1"/>
  <c r="N44" i="1"/>
  <c r="I44" i="1"/>
  <c r="E44" i="1"/>
  <c r="N43" i="1"/>
  <c r="I43" i="1"/>
  <c r="E43" i="1"/>
  <c r="N42" i="1"/>
  <c r="I42" i="1"/>
  <c r="E42" i="1"/>
  <c r="N41" i="1"/>
  <c r="I41" i="1"/>
  <c r="E41" i="1"/>
  <c r="N40" i="1"/>
  <c r="I40" i="1"/>
  <c r="E40" i="1"/>
  <c r="N39" i="1"/>
  <c r="I39" i="1"/>
  <c r="E39" i="1"/>
  <c r="N38" i="1"/>
  <c r="I38" i="1"/>
  <c r="E38" i="1"/>
  <c r="N37" i="1"/>
  <c r="I37" i="1"/>
  <c r="E37" i="1"/>
  <c r="B37" i="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N36" i="1"/>
  <c r="I36" i="1"/>
  <c r="E36" i="1"/>
  <c r="E34" i="1" s="1"/>
  <c r="E33" i="1" s="1"/>
  <c r="B36" i="1"/>
  <c r="N35" i="1"/>
  <c r="I35" i="1"/>
  <c r="I34" i="1" s="1"/>
  <c r="I33" i="1" s="1"/>
  <c r="E35" i="1"/>
  <c r="Q34" i="1"/>
  <c r="P34" i="1"/>
  <c r="P33" i="1" s="1"/>
  <c r="O34" i="1"/>
  <c r="N34" i="1"/>
  <c r="N33" i="1" s="1"/>
  <c r="M34" i="1"/>
  <c r="L34" i="1"/>
  <c r="L33" i="1" s="1"/>
  <c r="K34" i="1"/>
  <c r="J34" i="1"/>
  <c r="J33" i="1" s="1"/>
  <c r="H34" i="1"/>
  <c r="H33" i="1" s="1"/>
  <c r="G34" i="1"/>
  <c r="F34" i="1"/>
  <c r="F33" i="1" s="1"/>
  <c r="Q33" i="1"/>
  <c r="O33" i="1"/>
  <c r="M33" i="1"/>
  <c r="K33" i="1"/>
  <c r="G33" i="1"/>
  <c r="N32" i="1"/>
  <c r="I32" i="1"/>
  <c r="E32" i="1"/>
  <c r="N31" i="1"/>
  <c r="I31" i="1"/>
  <c r="E31" i="1"/>
  <c r="Q30" i="1"/>
  <c r="N30" i="1"/>
  <c r="I30" i="1"/>
  <c r="E30" i="1"/>
  <c r="N29" i="1"/>
  <c r="I29" i="1"/>
  <c r="E29" i="1"/>
  <c r="N28" i="1"/>
  <c r="I28" i="1"/>
  <c r="E28" i="1"/>
  <c r="N27" i="1"/>
  <c r="I27" i="1"/>
  <c r="E27" i="1"/>
  <c r="N26" i="1"/>
  <c r="I26" i="1"/>
  <c r="E26" i="1"/>
  <c r="E23" i="1" s="1"/>
  <c r="N25" i="1"/>
  <c r="I25" i="1"/>
  <c r="E25" i="1"/>
  <c r="B25" i="1"/>
  <c r="B26" i="1" s="1"/>
  <c r="B27" i="1" s="1"/>
  <c r="B28" i="1" s="1"/>
  <c r="B29" i="1" s="1"/>
  <c r="B30" i="1" s="1"/>
  <c r="B31" i="1" s="1"/>
  <c r="B32" i="1" s="1"/>
  <c r="I24" i="1"/>
  <c r="I23" i="1" s="1"/>
  <c r="E24" i="1"/>
  <c r="Q23" i="1"/>
  <c r="P23" i="1"/>
  <c r="O23" i="1"/>
  <c r="N23" i="1"/>
  <c r="M23" i="1"/>
  <c r="L23" i="1"/>
  <c r="K23" i="1"/>
  <c r="J23" i="1"/>
  <c r="H23" i="1"/>
  <c r="G23" i="1"/>
  <c r="F23" i="1"/>
  <c r="N22" i="1"/>
  <c r="I22" i="1"/>
  <c r="E22" i="1"/>
  <c r="N21" i="1"/>
  <c r="I21" i="1"/>
  <c r="E21" i="1"/>
  <c r="N20" i="1"/>
  <c r="I20" i="1"/>
  <c r="N19" i="1"/>
  <c r="I19" i="1"/>
  <c r="E19" i="1"/>
  <c r="N18" i="1"/>
  <c r="I18" i="1"/>
  <c r="E18" i="1"/>
  <c r="N17" i="1"/>
  <c r="I17" i="1"/>
  <c r="E17" i="1"/>
  <c r="N16" i="1"/>
  <c r="I16" i="1"/>
  <c r="E16" i="1"/>
  <c r="N15" i="1"/>
  <c r="I15" i="1"/>
  <c r="E15" i="1"/>
  <c r="N14" i="1"/>
  <c r="I14" i="1"/>
  <c r="E14" i="1"/>
  <c r="B14" i="1"/>
  <c r="B15" i="1" s="1"/>
  <c r="B16" i="1" s="1"/>
  <c r="B17" i="1" s="1"/>
  <c r="B18" i="1" s="1"/>
  <c r="B19" i="1" s="1"/>
  <c r="B20" i="1" s="1"/>
  <c r="B21" i="1" s="1"/>
  <c r="B22" i="1" s="1"/>
  <c r="N13" i="1"/>
  <c r="N12" i="1" s="1"/>
  <c r="N9" i="1" s="1"/>
  <c r="N8" i="1" s="1"/>
  <c r="N3" i="1" s="1"/>
  <c r="I13" i="1"/>
  <c r="E13" i="1"/>
  <c r="E12" i="1" s="1"/>
  <c r="A13" i="1"/>
  <c r="A14" i="1" s="1"/>
  <c r="A15" i="1" s="1"/>
  <c r="A16" i="1" s="1"/>
  <c r="A17" i="1" s="1"/>
  <c r="A18" i="1" s="1"/>
  <c r="A19" i="1" s="1"/>
  <c r="A20" i="1" s="1"/>
  <c r="A21" i="1" s="1"/>
  <c r="A22" i="1" s="1"/>
  <c r="A24" i="1" s="1"/>
  <c r="A25" i="1" s="1"/>
  <c r="A26" i="1" s="1"/>
  <c r="A27" i="1" s="1"/>
  <c r="A28" i="1" s="1"/>
  <c r="A29" i="1" s="1"/>
  <c r="A30" i="1" s="1"/>
  <c r="A31" i="1" s="1"/>
  <c r="A32"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Q12" i="1"/>
  <c r="Q9" i="1" s="1"/>
  <c r="Q8" i="1" s="1"/>
  <c r="P12" i="1"/>
  <c r="O12" i="1"/>
  <c r="O9" i="1" s="1"/>
  <c r="O8" i="1" s="1"/>
  <c r="M12" i="1"/>
  <c r="M9" i="1" s="1"/>
  <c r="M8" i="1" s="1"/>
  <c r="L12" i="1"/>
  <c r="K12" i="1"/>
  <c r="K9" i="1" s="1"/>
  <c r="K8" i="1" s="1"/>
  <c r="J12" i="1"/>
  <c r="I12" i="1"/>
  <c r="I9" i="1" s="1"/>
  <c r="I8" i="1" s="1"/>
  <c r="N11" i="1"/>
  <c r="I11" i="1"/>
  <c r="E11" i="1"/>
  <c r="Q10" i="1"/>
  <c r="P10" i="1"/>
  <c r="O10" i="1"/>
  <c r="N10" i="1"/>
  <c r="M10" i="1"/>
  <c r="L10" i="1"/>
  <c r="K10" i="1"/>
  <c r="J10" i="1"/>
  <c r="I10" i="1"/>
  <c r="E10" i="1"/>
  <c r="E9" i="1" s="1"/>
  <c r="E8" i="1" s="1"/>
  <c r="P9" i="1"/>
  <c r="P8" i="1" s="1"/>
  <c r="L9" i="1"/>
  <c r="L8" i="1" s="1"/>
  <c r="J9" i="1"/>
  <c r="J8" i="1" s="1"/>
  <c r="H9" i="1"/>
  <c r="H8" i="1" s="1"/>
  <c r="G9" i="1"/>
  <c r="F9" i="1"/>
  <c r="F8" i="1" s="1"/>
  <c r="G8" i="1"/>
</calcChain>
</file>

<file path=xl/sharedStrings.xml><?xml version="1.0" encoding="utf-8"?>
<sst xmlns="http://schemas.openxmlformats.org/spreadsheetml/2006/main" count="229" uniqueCount="162">
  <si>
    <t>DANH MỤC ĐIỀU CHỈNH KẾ HOẠCH ĐẦU TƯ CÔNG NĂM 2022</t>
  </si>
  <si>
    <t>(Kèm theo Nghị quyết số            /NQ-HĐND ngày  23/12/2022 của HĐND huyện Ngọc Lặc)</t>
  </si>
  <si>
    <t>ĐVT: Triệu đồng</t>
  </si>
  <si>
    <t>TT</t>
  </si>
  <si>
    <t>Danh mục dự án</t>
  </si>
  <si>
    <t>Thời gian KC-HT</t>
  </si>
  <si>
    <t>Tổng mức đầu tư</t>
  </si>
  <si>
    <t>Lũy kế vốn đã bố trí năm 2021</t>
  </si>
  <si>
    <t>Lũy kế bố trí vốn đến tháng 11/2022</t>
  </si>
  <si>
    <t>Tổng cộng</t>
  </si>
  <si>
    <t>Trong đó năm 2022</t>
  </si>
  <si>
    <t>Trong đó:</t>
  </si>
  <si>
    <t>NSTW</t>
  </si>
  <si>
    <t>NS tỉnh</t>
  </si>
  <si>
    <t>NS huyện</t>
  </si>
  <si>
    <t>TỔNG CỘNG: I+II</t>
  </si>
  <si>
    <t>I</t>
  </si>
  <si>
    <t xml:space="preserve"> DỰ ÁN CHUYỂN TIẾP SANG NĂM 2022</t>
  </si>
  <si>
    <t>Vốn Ngân sách trung ương</t>
  </si>
  <si>
    <t xml:space="preserve">Xây mới Trung tâm văn hóa – thể thao xã Lộc Thịnh </t>
  </si>
  <si>
    <t>2017-2023</t>
  </si>
  <si>
    <t xml:space="preserve">Vốn Ngân sách tỉnh  </t>
  </si>
  <si>
    <t>Tu sửa khẩn cấp hồ Hón Sung, xã Mỹ Tân</t>
  </si>
  <si>
    <t>2021-2023</t>
  </si>
  <si>
    <t xml:space="preserve">Nâng cấp, chỉnh trang tuyến đường từ Quốc lộ 15A đi vào cơ quan Huyện ủy tại phố Lê Hoàn, thị trấn Ngọc Lặc </t>
  </si>
  <si>
    <t>2018-2022</t>
  </si>
  <si>
    <t>Nâng cấp đập Đồng Quyền, xã Kiên Thọ</t>
  </si>
  <si>
    <t>2021-2022</t>
  </si>
  <si>
    <t>Cải tạo, nâng cấp đập Kiên Trí, xã Kiên Thọ</t>
  </si>
  <si>
    <t>Cải tạo, nâng cấp hồ Hón Túp, xã Mỹ Tân</t>
  </si>
  <si>
    <t xml:space="preserve">Hệ thống điện chiếu sáng từ Quốc lộ 15A đến chùa Nán </t>
  </si>
  <si>
    <t>2020-2023</t>
  </si>
  <si>
    <t>Nâng cấp, cải tạo đường giao thông từ xã Thúy Sơn, huyện Ngọc Lặc đi làng Thung, xã Đồng Lương, huyện Lang Chánh</t>
  </si>
  <si>
    <t>2018-2023</t>
  </si>
  <si>
    <t xml:space="preserve">Dự án Cải thiện cơ sở hạ tầng nhằm giảm thiểu tác động của biến đổi khí hậu cho 04 tỉnh ven biển Bắc Trung Bộ - Tiểu dự án Cải thiện cơ sở hạ tầng đô thị Ngọc Lặc </t>
  </si>
  <si>
    <t>2019-2025</t>
  </si>
  <si>
    <t>Nâng cấp tuyến đường từ xã Quang Trung Ngọc Liên Ngọc Sơn Ngọc Trung Lam Sơn huyện Ngọc Lặc đi Thọ Lập, huyện Thọ Xuân</t>
  </si>
  <si>
    <t>2021-2025</t>
  </si>
  <si>
    <t>Nâng cấp tuyến đường từ xã Quang Trung huyện Ngọc Lặc đi xã Yên Lâm huyện Yên Định</t>
  </si>
  <si>
    <t>Vốn ngân sách huyện</t>
  </si>
  <si>
    <t>Quy hoạch chi tiết tỷ lệ 1/500 Khu dân cư Hồ Thanh Niên, thị trấn Ngọc Lặc</t>
  </si>
  <si>
    <t>Quy hoạch chi tiết tỷ lệ 1/500 Khu đất thuộc phố Tran, thị trấn Ngọc Lặc</t>
  </si>
  <si>
    <t xml:space="preserve">Quy hoạch chi tiết tỷ lệ 1/500 Khu dân cư và thương mại dọc đường Hồ Chí Minh đoạn từ huyện đội đến bến xe cũ </t>
  </si>
  <si>
    <t>Quy hoạch chi tiết xây dựng tỷ lệ 1/500 Khu đô thị mới Phố Cống, thị trấn Ngọc Lặc</t>
  </si>
  <si>
    <t xml:space="preserve">Quy hoạch chi tiết xây dựng tỷ lệ 1/500 Khu dân cư mới bên sông Cầu chày tại thị trấn Ngọc Lặc </t>
  </si>
  <si>
    <t xml:space="preserve">Lập quy hoạch chi tiết xây dựng tỷ lệ 1/500 khu đô thị Giang Sơn, xã Thúy Sơn </t>
  </si>
  <si>
    <t>Chỉnh trang đô thị Ngọc Lặc</t>
  </si>
  <si>
    <t>Lập Quy hoạch chung xây dựng đô thị Ba Si, huyện Ngọc Lặc, tỉnh Thanh Hóa đến năm 2040</t>
  </si>
  <si>
    <t>Nâng cấp, cải tạo tuyến đường giao thông từ đường HCM xã Kiên Thọ đi dự án xuân thiện tại xã Nguyệt Ấn (Tuyến 01); Tuyến đường GT từ đường HCM xã Quang Trung đi dự án Xuân Thiện tại xã Ngọc Liên (tuyến 06)</t>
  </si>
  <si>
    <t>II</t>
  </si>
  <si>
    <t>DỰ ÁN TRIỂN KHAI MỚI NĂM 2022</t>
  </si>
  <si>
    <t xml:space="preserve">Nâng cấp, cải tạo khu trung tâm văn hóa thôn Mót, xã Nguyệt Ấn </t>
  </si>
  <si>
    <t xml:space="preserve">Nâng cấp đường giao thông thôn Pheo, xã Nguyệt Ấn </t>
  </si>
  <si>
    <t xml:space="preserve">Xây dựng hệ thống đường dây điện 0,4KV, thôn Nguyệt Thịnh, xã Nguyệt Ấn </t>
  </si>
  <si>
    <t xml:space="preserve">Nâng cấp đường giao thông thôn Mót, xã Nguyệt Ấn </t>
  </si>
  <si>
    <t xml:space="preserve">Đường giao thông BTXM thôn Đô Quăn, xã Thạch Lập </t>
  </si>
  <si>
    <t xml:space="preserve">Đường giao thông BTXM thôn Đô Sơn, xã Thạch Lập </t>
  </si>
  <si>
    <t xml:space="preserve">Đường giao thông BTXM thôn Thuận Bà, xã Vân Am </t>
  </si>
  <si>
    <t xml:space="preserve">Đường giao thông BTXM thôn Mết, xã Vân Am </t>
  </si>
  <si>
    <t xml:space="preserve">Đường giao thông BTXM thôn Âm, xã Vân Am </t>
  </si>
  <si>
    <t xml:space="preserve">Kiên cố hóa tuyến kênh tưới thôn Giỏi, xã Vân Am </t>
  </si>
  <si>
    <t xml:space="preserve">Đường giao thông BTXM thôn Minh Nguyên, xã Minh Sơn </t>
  </si>
  <si>
    <t xml:space="preserve">Đường giao thông BTXM thôn Thành Phong, xã Minh Tiến </t>
  </si>
  <si>
    <t xml:space="preserve">Trạm y tế xã Nguyệt Ấn </t>
  </si>
  <si>
    <t xml:space="preserve">Trạm y tế xã Thạch Lập </t>
  </si>
  <si>
    <t xml:space="preserve">Sửa chữa chợ Thạch Lập, xã Thạch Lập </t>
  </si>
  <si>
    <t xml:space="preserve">Sửa chữa chợ Đồng Thịnh, xã Đồng Thịnh </t>
  </si>
  <si>
    <t>Cải tạo sửa chữa nhà văn hóa - khu thể thao thôn Minh Nguyên, xã Minh Sơn</t>
  </si>
  <si>
    <t>Đường giao thông thôn Giang Sơn, xã Thúy Sơn</t>
  </si>
  <si>
    <t>Đường giao thông thôn Minh Thọ, xã Minh Sơn</t>
  </si>
  <si>
    <t>Đường giao thông thôn Lỏ, xã Cao Ngọc</t>
  </si>
  <si>
    <t>Đường giao thông thôn Môn Tía, xã Nguyệt Ấn</t>
  </si>
  <si>
    <t>Đường giao thông thôn Minh Thành, xã Minh Tiến</t>
  </si>
  <si>
    <t>Đường giao thông thôn Mui, xã Phùng Minh</t>
  </si>
  <si>
    <t>Đường giao thông thôn Bứa, xã Phùng Giáo</t>
  </si>
  <si>
    <t xml:space="preserve">Đường giao thông từ thôn Cốc, xã Phùng Minh - Làng Trạc, xã Phúc Thịnh </t>
  </si>
  <si>
    <t>Trường THCS dân tộc Nội trú huyện Ngọc Lặc</t>
  </si>
  <si>
    <t>2022-2023</t>
  </si>
  <si>
    <t xml:space="preserve">Xây dựng nhà lớp học Trường Tiểu học Thúy Sơn 1, xã Thúy Sơn </t>
  </si>
  <si>
    <t>Trung tâm thể thao,nhà văn hóa xã Minh Sơn</t>
  </si>
  <si>
    <t>Trung tâm thể thao,nhà văn hóa xã Cao Ngọc</t>
  </si>
  <si>
    <t>Trung tâm thể thao,nhà văn hóa xã Nguyệt Ấn</t>
  </si>
  <si>
    <t>Nhà văn hóa xã Minh Tiến</t>
  </si>
  <si>
    <t>Nhà văn hóa xã Phùng Minh</t>
  </si>
  <si>
    <t xml:space="preserve">Xây dựng nhà lớp học Trường Tiểu học Phùng Giáo, xã Phùng Giáo </t>
  </si>
  <si>
    <t>Nhà văn hóa thôn Thuận Bà, xã Vân Am</t>
  </si>
  <si>
    <t>Đường giao thông thôn Tráng- thôn Mết- thôn Rẻ, xã Vân Am</t>
  </si>
  <si>
    <t>Vốn ngân sách tỉnh</t>
  </si>
  <si>
    <t xml:space="preserve">Trường tiểu học và trung học cơ sở Phùng Minh, xã Phùng Minh  </t>
  </si>
  <si>
    <t xml:space="preserve">Cải tạo, sửa chữa Trường phổ thông cấp 2 Dân tộc nội trú huyện  </t>
  </si>
  <si>
    <t>Sửa chữa, cải tạo tuyến đường giao thông từ đường Hồ Chí Minh, xã Minh Sơn đi xã Minh Tiến</t>
  </si>
  <si>
    <t xml:space="preserve">Hoàn trả tuyến kênh tưới và bai đập do ảnh hưởng của Tiểu dự án 3 nâng cấp Quốc lộ 15 đoạn qua huyện Ngọc Lặc </t>
  </si>
  <si>
    <t>Tu sửa, nâng cấp Kênh đập Nhàng, xã Thúy Sơn</t>
  </si>
  <si>
    <t>Tu sửa, nâng cấp kênh hồ Ngọc Thanh, xã Ngọc Liên</t>
  </si>
  <si>
    <t>Tu sửa, nâng cấp kênh Đập Bai Bến, xã Thạch Lập</t>
  </si>
  <si>
    <t>Tu sửa, nâng cấp Hồ Minh Thạch, xã Nguyệt Ấn</t>
  </si>
  <si>
    <t>Tu sửa, nâng cấp kênh Hồ Ngọc Ken, xã Phúc Thịnh</t>
  </si>
  <si>
    <t>Tu sửa, nâng cấp Hồ Trà Si, xã Phúc Thịnh</t>
  </si>
  <si>
    <t>Tu sửa, nâng cấp Hồ Bai Si, xã Ngọc Sơn</t>
  </si>
  <si>
    <t>Tu sửa, nâng cấp Hồ Rộc Lá, xã Cao Thịnh</t>
  </si>
  <si>
    <t xml:space="preserve">Đường lâm nghiệp vùng trồng rừng sản xuất tập trung năm 2022, xã Đồng Thịnh </t>
  </si>
  <si>
    <t xml:space="preserve">Đường lâm nghiệp vùng trồng rừng sản xuất tập trung năm 2022, xã Thạch Lập </t>
  </si>
  <si>
    <t xml:space="preserve">Hệ thống đèn tín hiệu giao thông tại các nút giao tiềm ẩn tai nạn giao thông  </t>
  </si>
  <si>
    <t>Nhà hiệu bộ Trường Mầm non Phùng Minh</t>
  </si>
  <si>
    <t xml:space="preserve">Tu sửa hồ Ngọc Quân, xã Phúc Thịnh </t>
  </si>
  <si>
    <t xml:space="preserve">Cải tạo, nâng cấp hồ Xuân Minh, xã Ngọc Trung </t>
  </si>
  <si>
    <t xml:space="preserve">Cải tạo, nâng cấp hồ Bai Cô, xã Thúy Sơn </t>
  </si>
  <si>
    <t>Sửa chữa, khắc phục đường giao thông từ trung tâm xã Thúy Sơn đi hai thôn Hoa Cao và Vân Sơn xã Thúy Sơn</t>
  </si>
  <si>
    <t>Cải tạo nâng cấp đường giao thông vùng cây ăn quả tập trung xã Phùng Giáo</t>
  </si>
  <si>
    <t xml:space="preserve">Đường tràn làng Mới đi làng Ắng xã Minh Sơn </t>
  </si>
  <si>
    <t xml:space="preserve">Cầu Bàn Lai thôn Trung Sơn, xã Thúy Sơn </t>
  </si>
  <si>
    <t>Nhà lớp học MN, TH, THCS Vân Am</t>
  </si>
  <si>
    <t xml:space="preserve">Đường giao thông thôn Minh Hòa xã Minh Sơn đi thôn 7 xã Lam Sơn </t>
  </si>
  <si>
    <t xml:space="preserve">Sửa chữa, cải tạo (cục bộ) khuôn viên Huyện ủy Ngọc Lặc </t>
  </si>
  <si>
    <t>Nhà hiệu bộ trường MN Thúy Sơn, xã Thúy Sơn</t>
  </si>
  <si>
    <t xml:space="preserve">Xây mới nhà hiệu bộ Trường THCS Phùng Giáo, xã Phùng Giáo </t>
  </si>
  <si>
    <t xml:space="preserve">Xây mới nhà hiệu bộ Trường Mầm non Minh Sơn, xã Minh Sơn </t>
  </si>
  <si>
    <t xml:space="preserve">Sửa chữa, cải tạo nhà để xe UBND huyện Ngọc Lặc </t>
  </si>
  <si>
    <t xml:space="preserve">Sửa chữa, thay thế bóng đèn chiếu sáng và điện trang trí thị trấn Ngọc Lặc </t>
  </si>
  <si>
    <t xml:space="preserve">Đầu tư xây dựng phòng họp không giấy tờ và mua sắm máy tính bảng cho các đồng chí Ủy viên Ban Chấp hành Đảng bộ huyện, đại biểu HĐND huyện, Bí thư Đảng ủy xã, thị trấn  </t>
  </si>
  <si>
    <t xml:space="preserve">Xây mới nhà hiệu bộ Trường Mầm non Vân Am, xã Vân Am </t>
  </si>
  <si>
    <t xml:space="preserve">Nhà hiệu bộ Trường Tiêu học xã Thúy Sơn 2, xã Thúy Sơn </t>
  </si>
  <si>
    <t xml:space="preserve">Nhà hiệu bộ Trường Tiểu học Minh Sơn 2, xã Minh Sơn </t>
  </si>
  <si>
    <t xml:space="preserve">Nhà lớp học bộ môn trường THCS Thúy Sơn, xã Thúy Sơn </t>
  </si>
  <si>
    <t xml:space="preserve">Nhà lớp học Trường Mầm non Cao Ngọc, xã Cao Ngọc </t>
  </si>
  <si>
    <t xml:space="preserve">Nhà đa năng Trường Tiểu học Nguyệt Ấn 2, xã Nguyệt Ấn </t>
  </si>
  <si>
    <t xml:space="preserve">Nhà hiệu bộ trường Tiểu học Minh Tiến, xã Minh Tiến </t>
  </si>
  <si>
    <t xml:space="preserve">Nhà hiệu bộ trường tiểu học Minh Sơn II, xã Minh Sơn </t>
  </si>
  <si>
    <t xml:space="preserve">Nhà hiệu bộ trường Mầm Non Cao Ngọc, xã Cao Ngọc </t>
  </si>
  <si>
    <t xml:space="preserve">Nhà bộ môn trường THCS Phùng Giáo, xã Phùng Giáo </t>
  </si>
  <si>
    <t>Nâng cấp, cải tạo hệ thống thoát nước thải bảo vệ môi trường xã Ngọc Sơn</t>
  </si>
  <si>
    <t xml:space="preserve">Nhà hiệu bộ trường THCS Minh Sơn, xã Minh Sơn </t>
  </si>
  <si>
    <t xml:space="preserve">Đường giao thông xã Phùng Minh </t>
  </si>
  <si>
    <t xml:space="preserve">Duy tu bảo dưỡng đường Minh Sơn đi Cao Ngọc (ĐH NL.04) </t>
  </si>
  <si>
    <t xml:space="preserve">Hoàn thiện công trình nhà bếp trường Mầm non xã Thúy Sơn </t>
  </si>
  <si>
    <t>Sửa chữa, cải tạo phòng làm việc Trụ sở UBND huyện Ngọc Lặc</t>
  </si>
  <si>
    <t>Tu sửa, nâng cấp kênh hồ Bai Đa, thôn Xam, xã Cao Ngọc</t>
  </si>
  <si>
    <t>Tu sửa nâng cấp hồ Sậy, thôn Mết, xã Vân Am</t>
  </si>
  <si>
    <t xml:space="preserve">Lập quy hoạch chi tiết xây dựng tỷ lệ 1/500 khu dân cư xã Kiên Thọ </t>
  </si>
  <si>
    <t>Lập quy hoạch chi tiết xây dựng tỷ lệ 1/500 khuôn viên công sở hành chính huyện Ngọc Lặc</t>
  </si>
  <si>
    <t>Lập quy hoạch chi tiết xây dựng tỷ lệ 1/500 khu dân cư Quang Hưng, thị trấn Ngọc Lặc</t>
  </si>
  <si>
    <t>Lập quy hoạch chi tiết xây dựng tỷ lệ 1/500 khu dân cư Hạ Sơn, thị trấn Ngọc Lặc</t>
  </si>
  <si>
    <t>Lập quy hoạch chi tiết xây dựng tỷ lệ 1/500 khu nghỉ dưỡng suối khoáng nóng và đô thị sinh thái Tân Thành, thị trấn Ngọc Lặc</t>
  </si>
  <si>
    <t>Nâng cấp, cải tạo tuyến đường Lê Niệm - đoạn từ nhà ông Tiến đến nhà bà Miên, Thị trấn Ngọc Lặc, huyện Ngọc Lặc, tỉnh Thanh Hóa.</t>
  </si>
  <si>
    <t xml:space="preserve">Nhà sàn truyền thống và cải tạo khuôn viên khu sinh hoạt cộng đồng thôn Lập Thắng, xã Thạch Lập </t>
  </si>
  <si>
    <t xml:space="preserve">Xây dựng tuyến đường giao thông từ QL15 đi khu dân cư Lê Duẩn và Hồ Thanh Niên, Thị trấn Ngọc Lặc </t>
  </si>
  <si>
    <t>MBQH khu khu dân cư lô 3 phố Lê Thánh Tông, thị trấn Ngọc Lặc</t>
  </si>
  <si>
    <t>MBQH Khu xen cư làng Ươu 2, xã Nguyệt Ấn.</t>
  </si>
  <si>
    <t>MBQH KDC làng Mới 1, xã Mỹ Tân</t>
  </si>
  <si>
    <t>MBQH KDC Làng Mới 2, xã Mỹ Tân</t>
  </si>
  <si>
    <t>MBQH khu khu dân cư phố Lê Duẩn, thị trấn Ngọc Lặc</t>
  </si>
  <si>
    <t>MBQH khu khu xen cư thôn Ngọc Sơn, nay là khu phố
Ngọc Sơn, thị trấn Ngọc Lặc</t>
  </si>
  <si>
    <t>MBQH Khu xen cư thôn Tường, xã Nguyệt Ấn</t>
  </si>
  <si>
    <t>MBQH KDC thôn Chả (nay là thôn Chả Thượng), xã Mỹ Tân</t>
  </si>
  <si>
    <t>MBQH thôn Trung Tâm (xưởng SX đũa cũ), xã Lam Sơn</t>
  </si>
  <si>
    <t>MBQH khu xen cư thôn Trung Sơn, xã Thúy Sơn</t>
  </si>
  <si>
    <t>Bách khoa thư huyện Ngọc Lặc</t>
  </si>
  <si>
    <t>Lập đề án Phát triển du lịch huyện Ngọc Lặc giai đoạn 2022 - 2030</t>
  </si>
  <si>
    <t>Dự án Nước sạch theo quy chuẩn từ hệ thống cấp nước tập trung xã Minh Sơn</t>
  </si>
  <si>
    <t>Dự án Nước sạch theo quy chuẩn từ hệ thống cấp nước tập trung xã Cao Ngọc</t>
  </si>
  <si>
    <t>Dự án Nước sạch theo quy chuẩn từ hệ thống cấp nước tập trung xã Thúy Sơn</t>
  </si>
  <si>
    <t>Điều chỉnh quy hoạch sử dụng đất thời kỳ 2021-2030 và kế hoạch sử dụng đất năm 2023 huyện Ngọc Lặc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</si>
</sst>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_(* \(#,##0.00\);_(* &quot;-&quot;??_);_(@_)"/>
    <numFmt numFmtId="165" formatCode="_(* #,##0.0_);_(* \(#,##0.0\);_(* &quot;-&quot;??_);_(@_)"/>
    <numFmt numFmtId="166" formatCode="_(* #,##0.0_);_(* \(#,##0.0\);_(* &quot;-&quot;?_);_(@_)"/>
    <numFmt numFmtId="167" formatCode="_(* #,##0_);_(* \(#,##0\);_(* &quot;-&quot;??_);_(@_)"/>
    <numFmt numFmtId="168" formatCode="_-* #,##0\ _₫_-;\-* #,##0\ _₫_-;_-* &quot;-&quot;??\ _₫_-;_-@_-"/>
  </numFmts>
  <fonts count="18" x14ac:knownFonts="1">
    <font>
      <sz val="11"/>
      <color theme="1"/>
      <name val="Calibri"/>
      <family val="2"/>
      <charset val="163"/>
      <scheme val="minor"/>
    </font>
    <font>
      <sz val="10"/>
      <name val="Arial"/>
      <family val="2"/>
    </font>
    <font>
      <b/>
      <sz val="16"/>
      <name val="Times New Roman"/>
      <family val="1"/>
    </font>
    <font>
      <sz val="16"/>
      <name val="Times New Roman"/>
      <family val="1"/>
    </font>
    <font>
      <sz val="11"/>
      <color theme="1"/>
      <name val="Calibri"/>
      <family val="2"/>
      <scheme val="minor"/>
    </font>
    <font>
      <i/>
      <sz val="16"/>
      <name val="Times New Roman"/>
      <family val="1"/>
    </font>
    <font>
      <i/>
      <sz val="13"/>
      <name val="Times New Roman"/>
      <family val="1"/>
    </font>
    <font>
      <sz val="13"/>
      <name val="Times New Roman"/>
      <family val="1"/>
    </font>
    <font>
      <b/>
      <sz val="13"/>
      <name val="Times New Roman"/>
      <family val="1"/>
    </font>
    <font>
      <b/>
      <sz val="11"/>
      <name val="Times New Roman"/>
      <family val="1"/>
    </font>
    <font>
      <sz val="11"/>
      <name val="Times New Roman"/>
      <family val="1"/>
    </font>
    <font>
      <sz val="11"/>
      <color indexed="8"/>
      <name val="Arial"/>
      <family val="2"/>
      <charset val="163"/>
    </font>
    <font>
      <sz val="12"/>
      <name val="Times New Roman"/>
      <family val="1"/>
    </font>
    <font>
      <sz val="10"/>
      <name val="MS Sans Serif"/>
      <family val="2"/>
    </font>
    <font>
      <sz val="12"/>
      <name val="Times New Roman"/>
      <family val="1"/>
      <charset val="163"/>
    </font>
    <font>
      <sz val="11"/>
      <color indexed="8"/>
      <name val="Calibri"/>
      <family val="2"/>
    </font>
    <font>
      <sz val="11"/>
      <color theme="1"/>
      <name val="Arial"/>
      <family val="2"/>
      <charset val="163"/>
    </font>
    <font>
      <sz val="10"/>
      <name val=".VnTime"/>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25">
    <xf numFmtId="0" fontId="0" fillId="0" borderId="0"/>
    <xf numFmtId="164" fontId="1" fillId="0" borderId="0" applyFont="0" applyFill="0" applyBorder="0" applyAlignment="0" applyProtection="0"/>
    <xf numFmtId="0" fontId="1" fillId="0" borderId="0"/>
    <xf numFmtId="0" fontId="4" fillId="0" borderId="0"/>
    <xf numFmtId="0" fontId="1" fillId="0" borderId="0"/>
    <xf numFmtId="43" fontId="11" fillId="0" borderId="0" applyFont="0" applyFill="0" applyBorder="0" applyAlignment="0" applyProtection="0"/>
    <xf numFmtId="0" fontId="13" fillId="0" borderId="0"/>
    <xf numFmtId="0" fontId="13" fillId="0" borderId="0"/>
    <xf numFmtId="164" fontId="1"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0" fontId="1" fillId="0" borderId="0"/>
    <xf numFmtId="0" fontId="4" fillId="0" borderId="0"/>
    <xf numFmtId="0" fontId="4" fillId="0" borderId="0"/>
    <xf numFmtId="0" fontId="16" fillId="0" borderId="0"/>
    <xf numFmtId="0" fontId="1" fillId="0" borderId="0"/>
    <xf numFmtId="0" fontId="14" fillId="0" borderId="0"/>
    <xf numFmtId="0" fontId="1" fillId="0" borderId="0"/>
    <xf numFmtId="0" fontId="1" fillId="0" borderId="0"/>
    <xf numFmtId="0" fontId="4" fillId="0" borderId="0"/>
    <xf numFmtId="0" fontId="17" fillId="0" borderId="0" applyNumberFormat="0" applyFill="0" applyBorder="0" applyAlignment="0" applyProtection="0"/>
  </cellStyleXfs>
  <cellXfs count="72">
    <xf numFmtId="0" fontId="0" fillId="0" borderId="0" xfId="0"/>
    <xf numFmtId="1" fontId="2" fillId="2" borderId="0" xfId="2" applyNumberFormat="1" applyFont="1" applyFill="1" applyAlignment="1">
      <alignment horizontal="center" vertical="center" wrapText="1"/>
    </xf>
    <xf numFmtId="1" fontId="3" fillId="2" borderId="0" xfId="2" applyNumberFormat="1" applyFont="1" applyFill="1" applyAlignment="1">
      <alignment vertical="center"/>
    </xf>
    <xf numFmtId="0" fontId="5" fillId="2" borderId="0" xfId="3" applyFont="1" applyFill="1" applyAlignment="1">
      <alignment horizontal="center" vertical="center" shrinkToFit="1"/>
    </xf>
    <xf numFmtId="0" fontId="5" fillId="2" borderId="0" xfId="3" applyFont="1" applyFill="1" applyAlignment="1">
      <alignment vertical="center" wrapText="1"/>
    </xf>
    <xf numFmtId="0" fontId="5" fillId="2" borderId="0" xfId="3" applyFont="1" applyFill="1"/>
    <xf numFmtId="0" fontId="5" fillId="2" borderId="0" xfId="3" applyFont="1" applyFill="1" applyAlignment="1">
      <alignment horizontal="center" vertical="center" wrapText="1"/>
    </xf>
    <xf numFmtId="165" fontId="5" fillId="2" borderId="0" xfId="1" applyNumberFormat="1" applyFont="1" applyFill="1" applyAlignment="1">
      <alignment horizontal="center" vertical="center" wrapText="1"/>
    </xf>
    <xf numFmtId="166" fontId="5" fillId="2" borderId="0" xfId="3" applyNumberFormat="1" applyFont="1" applyFill="1" applyAlignment="1">
      <alignment horizontal="center" vertical="center" wrapText="1"/>
    </xf>
    <xf numFmtId="0" fontId="6" fillId="2" borderId="0" xfId="3" applyFont="1" applyFill="1" applyAlignment="1">
      <alignment vertical="center" wrapText="1"/>
    </xf>
    <xf numFmtId="0" fontId="6" fillId="2" borderId="0" xfId="3" applyFont="1" applyFill="1"/>
    <xf numFmtId="1" fontId="5" fillId="2" borderId="1" xfId="2" applyNumberFormat="1" applyFont="1" applyFill="1" applyBorder="1" applyAlignment="1">
      <alignment horizontal="right" vertical="center"/>
    </xf>
    <xf numFmtId="1" fontId="5" fillId="2" borderId="0" xfId="2" applyNumberFormat="1" applyFont="1" applyFill="1" applyAlignment="1">
      <alignment horizontal="right" vertical="center"/>
    </xf>
    <xf numFmtId="1" fontId="7" fillId="2" borderId="0" xfId="2" applyNumberFormat="1" applyFont="1" applyFill="1" applyAlignment="1">
      <alignment vertical="center"/>
    </xf>
    <xf numFmtId="167" fontId="8" fillId="2" borderId="2" xfId="1" applyNumberFormat="1" applyFont="1" applyFill="1" applyBorder="1" applyAlignment="1">
      <alignment horizontal="center" vertical="center" wrapText="1"/>
    </xf>
    <xf numFmtId="167" fontId="8" fillId="2" borderId="3" xfId="1" applyNumberFormat="1" applyFont="1" applyFill="1" applyBorder="1" applyAlignment="1">
      <alignment horizontal="center" vertical="center" wrapText="1"/>
    </xf>
    <xf numFmtId="3" fontId="8" fillId="2" borderId="4" xfId="2" applyNumberFormat="1" applyFont="1" applyFill="1" applyBorder="1" applyAlignment="1">
      <alignment horizontal="center" vertical="center" wrapText="1"/>
    </xf>
    <xf numFmtId="3" fontId="8" fillId="2" borderId="5" xfId="2" applyNumberFormat="1" applyFont="1" applyFill="1" applyBorder="1" applyAlignment="1">
      <alignment horizontal="center" vertical="center" wrapText="1"/>
    </xf>
    <xf numFmtId="3" fontId="8" fillId="2" borderId="6" xfId="2" applyNumberFormat="1" applyFont="1" applyFill="1" applyBorder="1" applyAlignment="1">
      <alignment horizontal="center" vertical="center" wrapText="1"/>
    </xf>
    <xf numFmtId="165" fontId="8" fillId="2" borderId="7" xfId="1" applyNumberFormat="1" applyFont="1" applyFill="1" applyBorder="1" applyAlignment="1">
      <alignment horizontal="center" vertical="center" wrapText="1"/>
    </xf>
    <xf numFmtId="3" fontId="8" fillId="2" borderId="7" xfId="2" applyNumberFormat="1" applyFont="1" applyFill="1" applyBorder="1" applyAlignment="1">
      <alignment horizontal="center" vertical="center" wrapText="1"/>
    </xf>
    <xf numFmtId="3" fontId="7" fillId="2" borderId="0" xfId="2" applyNumberFormat="1" applyFont="1" applyFill="1" applyAlignment="1">
      <alignment horizontal="center" vertical="center" wrapText="1"/>
    </xf>
    <xf numFmtId="167" fontId="8" fillId="2" borderId="8" xfId="1" applyNumberFormat="1" applyFont="1" applyFill="1" applyBorder="1" applyAlignment="1">
      <alignment horizontal="center" vertical="center" wrapText="1"/>
    </xf>
    <xf numFmtId="167" fontId="8" fillId="2" borderId="9" xfId="1" applyNumberFormat="1" applyFont="1" applyFill="1" applyBorder="1" applyAlignment="1">
      <alignment horizontal="center" vertical="center" wrapText="1"/>
    </xf>
    <xf numFmtId="3" fontId="8" fillId="2" borderId="10" xfId="2" applyNumberFormat="1" applyFont="1" applyFill="1" applyBorder="1" applyAlignment="1">
      <alignment horizontal="center" vertical="center" wrapText="1"/>
    </xf>
    <xf numFmtId="167" fontId="8" fillId="2" borderId="11" xfId="1" applyNumberFormat="1" applyFont="1" applyFill="1" applyBorder="1" applyAlignment="1">
      <alignment horizontal="center" vertical="center" wrapText="1"/>
    </xf>
    <xf numFmtId="167" fontId="8" fillId="2" borderId="12" xfId="1" applyNumberFormat="1" applyFont="1" applyFill="1" applyBorder="1" applyAlignment="1">
      <alignment horizontal="center" vertical="center" wrapText="1"/>
    </xf>
    <xf numFmtId="3" fontId="8" fillId="2" borderId="13" xfId="2" applyNumberFormat="1" applyFont="1" applyFill="1" applyBorder="1" applyAlignment="1">
      <alignment horizontal="center" vertical="center" wrapText="1"/>
    </xf>
    <xf numFmtId="3" fontId="8" fillId="2" borderId="7" xfId="2" applyNumberFormat="1" applyFont="1" applyFill="1" applyBorder="1" applyAlignment="1">
      <alignment horizontal="center" vertical="center" wrapText="1"/>
    </xf>
    <xf numFmtId="0" fontId="9" fillId="2" borderId="14" xfId="4" applyFont="1" applyFill="1" applyBorder="1" applyAlignment="1">
      <alignment horizontal="center" vertical="center" wrapText="1"/>
    </xf>
    <xf numFmtId="0" fontId="9" fillId="2" borderId="14" xfId="4" applyFont="1" applyFill="1" applyBorder="1" applyAlignment="1">
      <alignment vertical="center" wrapText="1"/>
    </xf>
    <xf numFmtId="165" fontId="9" fillId="2" borderId="14" xfId="1" applyNumberFormat="1" applyFont="1" applyFill="1" applyBorder="1" applyAlignment="1">
      <alignment horizontal="center" vertical="center" shrinkToFit="1"/>
    </xf>
    <xf numFmtId="1" fontId="8" fillId="2" borderId="0" xfId="2" applyNumberFormat="1" applyFont="1" applyFill="1" applyAlignment="1">
      <alignment vertical="center"/>
    </xf>
    <xf numFmtId="0" fontId="9" fillId="2" borderId="15" xfId="4" applyFont="1" applyFill="1" applyBorder="1" applyAlignment="1">
      <alignment horizontal="center" vertical="center" wrapText="1" shrinkToFit="1"/>
    </xf>
    <xf numFmtId="0" fontId="9" fillId="2" borderId="15" xfId="4" applyFont="1" applyFill="1" applyBorder="1" applyAlignment="1">
      <alignment vertical="center" wrapText="1" shrinkToFit="1"/>
    </xf>
    <xf numFmtId="165" fontId="9" fillId="2" borderId="15" xfId="1" applyNumberFormat="1" applyFont="1" applyFill="1" applyBorder="1" applyAlignment="1">
      <alignment horizontal="center" vertical="center" shrinkToFit="1"/>
    </xf>
    <xf numFmtId="1" fontId="9" fillId="2" borderId="15" xfId="2" applyNumberFormat="1" applyFont="1" applyFill="1" applyBorder="1" applyAlignment="1">
      <alignment horizontal="left" vertical="center" wrapText="1" shrinkToFit="1"/>
    </xf>
    <xf numFmtId="1" fontId="9" fillId="2" borderId="15" xfId="2" applyNumberFormat="1" applyFont="1" applyFill="1" applyBorder="1" applyAlignment="1">
      <alignment horizontal="center" vertical="center" wrapText="1" shrinkToFit="1"/>
    </xf>
    <xf numFmtId="165" fontId="9" fillId="2" borderId="15" xfId="1" applyNumberFormat="1" applyFont="1" applyFill="1" applyBorder="1" applyAlignment="1">
      <alignment horizontal="center" vertical="center" wrapText="1" shrinkToFit="1"/>
    </xf>
    <xf numFmtId="165" fontId="8" fillId="2" borderId="15" xfId="1" applyNumberFormat="1" applyFont="1" applyFill="1" applyBorder="1" applyAlignment="1">
      <alignment vertical="center"/>
    </xf>
    <xf numFmtId="0" fontId="10" fillId="2" borderId="15" xfId="4" applyFont="1" applyFill="1" applyBorder="1" applyAlignment="1">
      <alignment horizontal="center" vertical="center" wrapText="1" shrinkToFit="1"/>
    </xf>
    <xf numFmtId="168" fontId="10" fillId="2" borderId="15" xfId="5" applyNumberFormat="1" applyFont="1" applyFill="1" applyBorder="1" applyAlignment="1">
      <alignment horizontal="left" vertical="center" wrapText="1"/>
    </xf>
    <xf numFmtId="0" fontId="10" fillId="2" borderId="15" xfId="4" applyFont="1" applyFill="1" applyBorder="1" applyAlignment="1">
      <alignment horizontal="center" vertical="center" shrinkToFit="1"/>
    </xf>
    <xf numFmtId="165" fontId="10" fillId="2" borderId="15" xfId="1" applyNumberFormat="1" applyFont="1" applyFill="1" applyBorder="1" applyAlignment="1">
      <alignment horizontal="center" vertical="center" shrinkToFit="1"/>
    </xf>
    <xf numFmtId="165" fontId="7" fillId="2" borderId="15" xfId="1" applyNumberFormat="1" applyFont="1" applyFill="1" applyBorder="1" applyAlignment="1">
      <alignment vertical="center"/>
    </xf>
    <xf numFmtId="168" fontId="9" fillId="2" borderId="15" xfId="5" applyNumberFormat="1" applyFont="1" applyFill="1" applyBorder="1" applyAlignment="1">
      <alignment horizontal="left" vertical="center" wrapText="1"/>
    </xf>
    <xf numFmtId="1" fontId="9" fillId="2" borderId="15" xfId="2" applyNumberFormat="1" applyFont="1" applyFill="1" applyBorder="1" applyAlignment="1">
      <alignment horizontal="center" vertical="center" shrinkToFit="1"/>
    </xf>
    <xf numFmtId="1" fontId="10" fillId="2" borderId="15" xfId="2" applyNumberFormat="1" applyFont="1" applyFill="1" applyBorder="1" applyAlignment="1">
      <alignment horizontal="center" vertical="center" shrinkToFit="1"/>
    </xf>
    <xf numFmtId="165" fontId="10" fillId="2" borderId="15" xfId="1" applyNumberFormat="1" applyFont="1" applyFill="1" applyBorder="1" applyAlignment="1">
      <alignment horizontal="center" vertical="center" wrapText="1" shrinkToFit="1"/>
    </xf>
    <xf numFmtId="165" fontId="10" fillId="2" borderId="15" xfId="1" applyNumberFormat="1" applyFont="1" applyFill="1" applyBorder="1" applyAlignment="1">
      <alignment horizontal="right" vertical="center" shrinkToFit="1"/>
    </xf>
    <xf numFmtId="0" fontId="10" fillId="2" borderId="15" xfId="4" applyFont="1" applyFill="1" applyBorder="1" applyAlignment="1">
      <alignment vertical="center" wrapText="1"/>
    </xf>
    <xf numFmtId="165" fontId="10" fillId="2" borderId="15" xfId="1" applyNumberFormat="1" applyFont="1" applyFill="1" applyBorder="1" applyAlignment="1">
      <alignment vertical="center" shrinkToFit="1"/>
    </xf>
    <xf numFmtId="0" fontId="10" fillId="2" borderId="15" xfId="4" applyFont="1" applyFill="1" applyBorder="1" applyAlignment="1">
      <alignment vertical="center" wrapText="1" shrinkToFit="1"/>
    </xf>
    <xf numFmtId="165" fontId="12" fillId="2" borderId="15" xfId="1" applyNumberFormat="1" applyFont="1" applyFill="1" applyBorder="1" applyAlignment="1">
      <alignment horizontal="center" vertical="center" shrinkToFit="1"/>
    </xf>
    <xf numFmtId="165" fontId="12" fillId="2" borderId="15" xfId="1" applyNumberFormat="1" applyFont="1" applyFill="1" applyBorder="1" applyAlignment="1">
      <alignment horizontal="right" vertical="center" shrinkToFit="1"/>
    </xf>
    <xf numFmtId="0" fontId="12" fillId="2" borderId="0" xfId="4" applyFont="1" applyFill="1" applyAlignment="1">
      <alignment horizontal="center" wrapText="1"/>
    </xf>
    <xf numFmtId="0" fontId="10" fillId="2" borderId="16" xfId="4" applyFont="1" applyFill="1" applyBorder="1" applyAlignment="1">
      <alignment vertical="center" wrapText="1"/>
    </xf>
    <xf numFmtId="165" fontId="12" fillId="2" borderId="16" xfId="1" applyNumberFormat="1" applyFont="1" applyFill="1" applyBorder="1" applyAlignment="1">
      <alignment horizontal="center" vertical="center" shrinkToFit="1"/>
    </xf>
    <xf numFmtId="165" fontId="12" fillId="2" borderId="16" xfId="1" applyNumberFormat="1" applyFont="1" applyFill="1" applyBorder="1" applyAlignment="1">
      <alignment horizontal="right" vertical="center" shrinkToFit="1"/>
    </xf>
    <xf numFmtId="0" fontId="10" fillId="2" borderId="17" xfId="4" applyFont="1" applyFill="1" applyBorder="1" applyAlignment="1">
      <alignment horizontal="center" vertical="center" wrapText="1" shrinkToFit="1"/>
    </xf>
    <xf numFmtId="0" fontId="10" fillId="2" borderId="17" xfId="4" applyFont="1" applyFill="1" applyBorder="1" applyAlignment="1">
      <alignment vertical="center" wrapText="1"/>
    </xf>
    <xf numFmtId="1" fontId="10" fillId="2" borderId="17" xfId="2" applyNumberFormat="1" applyFont="1" applyFill="1" applyBorder="1" applyAlignment="1">
      <alignment horizontal="center" vertical="center" shrinkToFit="1"/>
    </xf>
    <xf numFmtId="165" fontId="10" fillId="2" borderId="17" xfId="1" applyNumberFormat="1" applyFont="1" applyFill="1" applyBorder="1" applyAlignment="1">
      <alignment horizontal="center" vertical="center" shrinkToFit="1"/>
    </xf>
    <xf numFmtId="165" fontId="12" fillId="2" borderId="17" xfId="1" applyNumberFormat="1" applyFont="1" applyFill="1" applyBorder="1" applyAlignment="1">
      <alignment horizontal="center" vertical="center" shrinkToFit="1"/>
    </xf>
    <xf numFmtId="165" fontId="12" fillId="2" borderId="17" xfId="1" applyNumberFormat="1" applyFont="1" applyFill="1" applyBorder="1" applyAlignment="1">
      <alignment horizontal="right" vertical="center" shrinkToFit="1"/>
    </xf>
    <xf numFmtId="167" fontId="7" fillId="2" borderId="0" xfId="1" applyNumberFormat="1" applyFont="1" applyFill="1" applyAlignment="1">
      <alignment vertical="center"/>
    </xf>
    <xf numFmtId="167" fontId="7" fillId="2" borderId="0" xfId="1" applyNumberFormat="1" applyFont="1" applyFill="1" applyAlignment="1">
      <alignment horizontal="center" vertical="center"/>
    </xf>
    <xf numFmtId="165" fontId="7" fillId="2" borderId="0" xfId="1" applyNumberFormat="1" applyFont="1" applyFill="1" applyAlignment="1">
      <alignment vertical="center"/>
    </xf>
    <xf numFmtId="1" fontId="7" fillId="2" borderId="0" xfId="2" applyNumberFormat="1" applyFont="1" applyFill="1" applyAlignment="1">
      <alignment vertical="center" wrapText="1"/>
    </xf>
    <xf numFmtId="1" fontId="7" fillId="2" borderId="0" xfId="2" applyNumberFormat="1" applyFont="1" applyFill="1" applyAlignment="1">
      <alignment horizontal="center" vertical="center" wrapText="1"/>
    </xf>
    <xf numFmtId="165" fontId="7" fillId="2" borderId="0" xfId="1" applyNumberFormat="1" applyFont="1" applyFill="1" applyAlignment="1">
      <alignment horizontal="center" vertical="center" wrapText="1"/>
    </xf>
    <xf numFmtId="167" fontId="7" fillId="2" borderId="0" xfId="1" applyNumberFormat="1" applyFont="1" applyFill="1" applyAlignment="1">
      <alignment horizontal="right" vertical="center"/>
    </xf>
  </cellXfs>
  <cellStyles count="25">
    <cellStyle name="_Ke hoach von can doi ngan sach tinh (BC TV ngay 16.10.2015)" xfId="6"/>
    <cellStyle name="0,0_x000d__x000a_NA_x000d__x000a_" xfId="7"/>
    <cellStyle name="Comma" xfId="1" builtinId="3"/>
    <cellStyle name="Comma 2" xfId="5"/>
    <cellStyle name="Comma 3" xfId="8"/>
    <cellStyle name="Comma 3 2" xfId="9"/>
    <cellStyle name="Comma 4" xfId="10"/>
    <cellStyle name="Comma 4 2" xfId="11"/>
    <cellStyle name="Comma 5" xfId="12"/>
    <cellStyle name="Comma 5 2" xfId="13"/>
    <cellStyle name="Comma 6" xfId="14"/>
    <cellStyle name="Normal" xfId="0" builtinId="0"/>
    <cellStyle name="Normal 2" xfId="15"/>
    <cellStyle name="Normal 2 2" xfId="4"/>
    <cellStyle name="Normal 2 3" xfId="16"/>
    <cellStyle name="Normal 2 3 2" xfId="17"/>
    <cellStyle name="Normal 3" xfId="18"/>
    <cellStyle name="Normal 3 2" xfId="19"/>
    <cellStyle name="Normal 4" xfId="20"/>
    <cellStyle name="Normal 5" xfId="21"/>
    <cellStyle name="Normal 5 2" xfId="22"/>
    <cellStyle name="Normal 6" xfId="3"/>
    <cellStyle name="Normal 6 2" xfId="23"/>
    <cellStyle name="Normal_Bieu mau (CV )" xfId="2"/>
    <cellStyle name="Style 1"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HTC\Desktop\C&#212;NG%20VI&#7878;C\N&#258;M%202022\5.%20B&#193;O%20C&#193;O\&#272;T%202022,%20KH%202023\&#272;T%202022,%20KH%202023\1.%20PL-dau-tu%20nam%202022%20b&#7843;n%20ch&#237;n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1"/>
      <sheetName val="2a"/>
      <sheetName val="2b"/>
      <sheetName val="3"/>
      <sheetName val="4"/>
      <sheetName val="5"/>
      <sheetName val="6"/>
      <sheetName val="7"/>
      <sheetName val="8"/>
    </sheetNames>
    <sheetDataSet>
      <sheetData sheetId="0" refreshError="1"/>
      <sheetData sheetId="1">
        <row r="12">
          <cell r="N12">
            <v>479904.90008500003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C306"/>
  <sheetViews>
    <sheetView tabSelected="1" view="pageLayout" zoomScale="70" zoomScaleNormal="70" zoomScaleSheetLayoutView="58" zoomScalePageLayoutView="70" workbookViewId="0">
      <selection activeCell="T7" sqref="T7"/>
    </sheetView>
  </sheetViews>
  <sheetFormatPr defaultColWidth="9.140625" defaultRowHeight="16.5" x14ac:dyDescent="0.25"/>
  <cols>
    <col min="1" max="1" width="4.7109375" style="65" customWidth="1"/>
    <col min="2" max="2" width="4.7109375" style="66" customWidth="1"/>
    <col min="3" max="3" width="59.28515625" style="68" customWidth="1"/>
    <col min="4" max="4" width="11" style="69" customWidth="1"/>
    <col min="5" max="5" width="12.28515625" style="70" customWidth="1"/>
    <col min="6" max="12" width="12.28515625" style="69" customWidth="1"/>
    <col min="13" max="17" width="12.28515625" style="71" customWidth="1"/>
    <col min="18" max="240" width="9.140625" style="13"/>
    <col min="241" max="241" width="7.28515625" style="13" customWidth="1"/>
    <col min="242" max="242" width="62.28515625" style="13" customWidth="1"/>
    <col min="243" max="243" width="7.7109375" style="13" customWidth="1"/>
    <col min="244" max="244" width="15" style="13" customWidth="1"/>
    <col min="245" max="245" width="10.5703125" style="13" customWidth="1"/>
    <col min="246" max="246" width="8.42578125" style="13" customWidth="1"/>
    <col min="247" max="247" width="11.85546875" style="13" customWidth="1"/>
    <col min="248" max="265" width="9.7109375" style="13" customWidth="1"/>
    <col min="266" max="266" width="12.28515625" style="13" customWidth="1"/>
    <col min="267" max="496" width="9.140625" style="13"/>
    <col min="497" max="497" width="7.28515625" style="13" customWidth="1"/>
    <col min="498" max="498" width="62.28515625" style="13" customWidth="1"/>
    <col min="499" max="499" width="7.7109375" style="13" customWidth="1"/>
    <col min="500" max="500" width="15" style="13" customWidth="1"/>
    <col min="501" max="501" width="10.5703125" style="13" customWidth="1"/>
    <col min="502" max="502" width="8.42578125" style="13" customWidth="1"/>
    <col min="503" max="503" width="11.85546875" style="13" customWidth="1"/>
    <col min="504" max="521" width="9.7109375" style="13" customWidth="1"/>
    <col min="522" max="522" width="12.28515625" style="13" customWidth="1"/>
    <col min="523" max="752" width="9.140625" style="13"/>
    <col min="753" max="753" width="7.28515625" style="13" customWidth="1"/>
    <col min="754" max="754" width="62.28515625" style="13" customWidth="1"/>
    <col min="755" max="755" width="7.7109375" style="13" customWidth="1"/>
    <col min="756" max="756" width="15" style="13" customWidth="1"/>
    <col min="757" max="757" width="10.5703125" style="13" customWidth="1"/>
    <col min="758" max="758" width="8.42578125" style="13" customWidth="1"/>
    <col min="759" max="759" width="11.85546875" style="13" customWidth="1"/>
    <col min="760" max="777" width="9.7109375" style="13" customWidth="1"/>
    <col min="778" max="778" width="12.28515625" style="13" customWidth="1"/>
    <col min="779" max="1008" width="9.140625" style="13"/>
    <col min="1009" max="1009" width="7.28515625" style="13" customWidth="1"/>
    <col min="1010" max="1010" width="62.28515625" style="13" customWidth="1"/>
    <col min="1011" max="1011" width="7.7109375" style="13" customWidth="1"/>
    <col min="1012" max="1012" width="15" style="13" customWidth="1"/>
    <col min="1013" max="1013" width="10.5703125" style="13" customWidth="1"/>
    <col min="1014" max="1014" width="8.42578125" style="13" customWidth="1"/>
    <col min="1015" max="1015" width="11.85546875" style="13" customWidth="1"/>
    <col min="1016" max="1033" width="9.7109375" style="13" customWidth="1"/>
    <col min="1034" max="1034" width="12.28515625" style="13" customWidth="1"/>
    <col min="1035" max="1264" width="9.140625" style="13"/>
    <col min="1265" max="1265" width="7.28515625" style="13" customWidth="1"/>
    <col min="1266" max="1266" width="62.28515625" style="13" customWidth="1"/>
    <col min="1267" max="1267" width="7.7109375" style="13" customWidth="1"/>
    <col min="1268" max="1268" width="15" style="13" customWidth="1"/>
    <col min="1269" max="1269" width="10.5703125" style="13" customWidth="1"/>
    <col min="1270" max="1270" width="8.42578125" style="13" customWidth="1"/>
    <col min="1271" max="1271" width="11.85546875" style="13" customWidth="1"/>
    <col min="1272" max="1289" width="9.7109375" style="13" customWidth="1"/>
    <col min="1290" max="1290" width="12.28515625" style="13" customWidth="1"/>
    <col min="1291" max="1520" width="9.140625" style="13"/>
    <col min="1521" max="1521" width="7.28515625" style="13" customWidth="1"/>
    <col min="1522" max="1522" width="62.28515625" style="13" customWidth="1"/>
    <col min="1523" max="1523" width="7.7109375" style="13" customWidth="1"/>
    <col min="1524" max="1524" width="15" style="13" customWidth="1"/>
    <col min="1525" max="1525" width="10.5703125" style="13" customWidth="1"/>
    <col min="1526" max="1526" width="8.42578125" style="13" customWidth="1"/>
    <col min="1527" max="1527" width="11.85546875" style="13" customWidth="1"/>
    <col min="1528" max="1545" width="9.7109375" style="13" customWidth="1"/>
    <col min="1546" max="1546" width="12.28515625" style="13" customWidth="1"/>
    <col min="1547" max="1776" width="9.140625" style="13"/>
    <col min="1777" max="1777" width="7.28515625" style="13" customWidth="1"/>
    <col min="1778" max="1778" width="62.28515625" style="13" customWidth="1"/>
    <col min="1779" max="1779" width="7.7109375" style="13" customWidth="1"/>
    <col min="1780" max="1780" width="15" style="13" customWidth="1"/>
    <col min="1781" max="1781" width="10.5703125" style="13" customWidth="1"/>
    <col min="1782" max="1782" width="8.42578125" style="13" customWidth="1"/>
    <col min="1783" max="1783" width="11.85546875" style="13" customWidth="1"/>
    <col min="1784" max="1801" width="9.7109375" style="13" customWidth="1"/>
    <col min="1802" max="1802" width="12.28515625" style="13" customWidth="1"/>
    <col min="1803" max="2032" width="9.140625" style="13"/>
    <col min="2033" max="2033" width="7.28515625" style="13" customWidth="1"/>
    <col min="2034" max="2034" width="62.28515625" style="13" customWidth="1"/>
    <col min="2035" max="2035" width="7.7109375" style="13" customWidth="1"/>
    <col min="2036" max="2036" width="15" style="13" customWidth="1"/>
    <col min="2037" max="2037" width="10.5703125" style="13" customWidth="1"/>
    <col min="2038" max="2038" width="8.42578125" style="13" customWidth="1"/>
    <col min="2039" max="2039" width="11.85546875" style="13" customWidth="1"/>
    <col min="2040" max="2057" width="9.7109375" style="13" customWidth="1"/>
    <col min="2058" max="2058" width="12.28515625" style="13" customWidth="1"/>
    <col min="2059" max="2288" width="9.140625" style="13"/>
    <col min="2289" max="2289" width="7.28515625" style="13" customWidth="1"/>
    <col min="2290" max="2290" width="62.28515625" style="13" customWidth="1"/>
    <col min="2291" max="2291" width="7.7109375" style="13" customWidth="1"/>
    <col min="2292" max="2292" width="15" style="13" customWidth="1"/>
    <col min="2293" max="2293" width="10.5703125" style="13" customWidth="1"/>
    <col min="2294" max="2294" width="8.42578125" style="13" customWidth="1"/>
    <col min="2295" max="2295" width="11.85546875" style="13" customWidth="1"/>
    <col min="2296" max="2313" width="9.7109375" style="13" customWidth="1"/>
    <col min="2314" max="2314" width="12.28515625" style="13" customWidth="1"/>
    <col min="2315" max="2544" width="9.140625" style="13"/>
    <col min="2545" max="2545" width="7.28515625" style="13" customWidth="1"/>
    <col min="2546" max="2546" width="62.28515625" style="13" customWidth="1"/>
    <col min="2547" max="2547" width="7.7109375" style="13" customWidth="1"/>
    <col min="2548" max="2548" width="15" style="13" customWidth="1"/>
    <col min="2549" max="2549" width="10.5703125" style="13" customWidth="1"/>
    <col min="2550" max="2550" width="8.42578125" style="13" customWidth="1"/>
    <col min="2551" max="2551" width="11.85546875" style="13" customWidth="1"/>
    <col min="2552" max="2569" width="9.7109375" style="13" customWidth="1"/>
    <col min="2570" max="2570" width="12.28515625" style="13" customWidth="1"/>
    <col min="2571" max="2800" width="9.140625" style="13"/>
    <col min="2801" max="2801" width="7.28515625" style="13" customWidth="1"/>
    <col min="2802" max="2802" width="62.28515625" style="13" customWidth="1"/>
    <col min="2803" max="2803" width="7.7109375" style="13" customWidth="1"/>
    <col min="2804" max="2804" width="15" style="13" customWidth="1"/>
    <col min="2805" max="2805" width="10.5703125" style="13" customWidth="1"/>
    <col min="2806" max="2806" width="8.42578125" style="13" customWidth="1"/>
    <col min="2807" max="2807" width="11.85546875" style="13" customWidth="1"/>
    <col min="2808" max="2825" width="9.7109375" style="13" customWidth="1"/>
    <col min="2826" max="2826" width="12.28515625" style="13" customWidth="1"/>
    <col min="2827" max="3056" width="9.140625" style="13"/>
    <col min="3057" max="3057" width="7.28515625" style="13" customWidth="1"/>
    <col min="3058" max="3058" width="62.28515625" style="13" customWidth="1"/>
    <col min="3059" max="3059" width="7.7109375" style="13" customWidth="1"/>
    <col min="3060" max="3060" width="15" style="13" customWidth="1"/>
    <col min="3061" max="3061" width="10.5703125" style="13" customWidth="1"/>
    <col min="3062" max="3062" width="8.42578125" style="13" customWidth="1"/>
    <col min="3063" max="3063" width="11.85546875" style="13" customWidth="1"/>
    <col min="3064" max="3081" width="9.7109375" style="13" customWidth="1"/>
    <col min="3082" max="3082" width="12.28515625" style="13" customWidth="1"/>
    <col min="3083" max="3312" width="9.140625" style="13"/>
    <col min="3313" max="3313" width="7.28515625" style="13" customWidth="1"/>
    <col min="3314" max="3314" width="62.28515625" style="13" customWidth="1"/>
    <col min="3315" max="3315" width="7.7109375" style="13" customWidth="1"/>
    <col min="3316" max="3316" width="15" style="13" customWidth="1"/>
    <col min="3317" max="3317" width="10.5703125" style="13" customWidth="1"/>
    <col min="3318" max="3318" width="8.42578125" style="13" customWidth="1"/>
    <col min="3319" max="3319" width="11.85546875" style="13" customWidth="1"/>
    <col min="3320" max="3337" width="9.7109375" style="13" customWidth="1"/>
    <col min="3338" max="3338" width="12.28515625" style="13" customWidth="1"/>
    <col min="3339" max="3568" width="9.140625" style="13"/>
    <col min="3569" max="3569" width="7.28515625" style="13" customWidth="1"/>
    <col min="3570" max="3570" width="62.28515625" style="13" customWidth="1"/>
    <col min="3571" max="3571" width="7.7109375" style="13" customWidth="1"/>
    <col min="3572" max="3572" width="15" style="13" customWidth="1"/>
    <col min="3573" max="3573" width="10.5703125" style="13" customWidth="1"/>
    <col min="3574" max="3574" width="8.42578125" style="13" customWidth="1"/>
    <col min="3575" max="3575" width="11.85546875" style="13" customWidth="1"/>
    <col min="3576" max="3593" width="9.7109375" style="13" customWidth="1"/>
    <col min="3594" max="3594" width="12.28515625" style="13" customWidth="1"/>
    <col min="3595" max="3824" width="9.140625" style="13"/>
    <col min="3825" max="3825" width="7.28515625" style="13" customWidth="1"/>
    <col min="3826" max="3826" width="62.28515625" style="13" customWidth="1"/>
    <col min="3827" max="3827" width="7.7109375" style="13" customWidth="1"/>
    <col min="3828" max="3828" width="15" style="13" customWidth="1"/>
    <col min="3829" max="3829" width="10.5703125" style="13" customWidth="1"/>
    <col min="3830" max="3830" width="8.42578125" style="13" customWidth="1"/>
    <col min="3831" max="3831" width="11.85546875" style="13" customWidth="1"/>
    <col min="3832" max="3849" width="9.7109375" style="13" customWidth="1"/>
    <col min="3850" max="3850" width="12.28515625" style="13" customWidth="1"/>
    <col min="3851" max="4080" width="9.140625" style="13"/>
    <col min="4081" max="4081" width="7.28515625" style="13" customWidth="1"/>
    <col min="4082" max="4082" width="62.28515625" style="13" customWidth="1"/>
    <col min="4083" max="4083" width="7.7109375" style="13" customWidth="1"/>
    <col min="4084" max="4084" width="15" style="13" customWidth="1"/>
    <col min="4085" max="4085" width="10.5703125" style="13" customWidth="1"/>
    <col min="4086" max="4086" width="8.42578125" style="13" customWidth="1"/>
    <col min="4087" max="4087" width="11.85546875" style="13" customWidth="1"/>
    <col min="4088" max="4105" width="9.7109375" style="13" customWidth="1"/>
    <col min="4106" max="4106" width="12.28515625" style="13" customWidth="1"/>
    <col min="4107" max="4336" width="9.140625" style="13"/>
    <col min="4337" max="4337" width="7.28515625" style="13" customWidth="1"/>
    <col min="4338" max="4338" width="62.28515625" style="13" customWidth="1"/>
    <col min="4339" max="4339" width="7.7109375" style="13" customWidth="1"/>
    <col min="4340" max="4340" width="15" style="13" customWidth="1"/>
    <col min="4341" max="4341" width="10.5703125" style="13" customWidth="1"/>
    <col min="4342" max="4342" width="8.42578125" style="13" customWidth="1"/>
    <col min="4343" max="4343" width="11.85546875" style="13" customWidth="1"/>
    <col min="4344" max="4361" width="9.7109375" style="13" customWidth="1"/>
    <col min="4362" max="4362" width="12.28515625" style="13" customWidth="1"/>
    <col min="4363" max="4592" width="9.140625" style="13"/>
    <col min="4593" max="4593" width="7.28515625" style="13" customWidth="1"/>
    <col min="4594" max="4594" width="62.28515625" style="13" customWidth="1"/>
    <col min="4595" max="4595" width="7.7109375" style="13" customWidth="1"/>
    <col min="4596" max="4596" width="15" style="13" customWidth="1"/>
    <col min="4597" max="4597" width="10.5703125" style="13" customWidth="1"/>
    <col min="4598" max="4598" width="8.42578125" style="13" customWidth="1"/>
    <col min="4599" max="4599" width="11.85546875" style="13" customWidth="1"/>
    <col min="4600" max="4617" width="9.7109375" style="13" customWidth="1"/>
    <col min="4618" max="4618" width="12.28515625" style="13" customWidth="1"/>
    <col min="4619" max="4848" width="9.140625" style="13"/>
    <col min="4849" max="4849" width="7.28515625" style="13" customWidth="1"/>
    <col min="4850" max="4850" width="62.28515625" style="13" customWidth="1"/>
    <col min="4851" max="4851" width="7.7109375" style="13" customWidth="1"/>
    <col min="4852" max="4852" width="15" style="13" customWidth="1"/>
    <col min="4853" max="4853" width="10.5703125" style="13" customWidth="1"/>
    <col min="4854" max="4854" width="8.42578125" style="13" customWidth="1"/>
    <col min="4855" max="4855" width="11.85546875" style="13" customWidth="1"/>
    <col min="4856" max="4873" width="9.7109375" style="13" customWidth="1"/>
    <col min="4874" max="4874" width="12.28515625" style="13" customWidth="1"/>
    <col min="4875" max="5104" width="9.140625" style="13"/>
    <col min="5105" max="5105" width="7.28515625" style="13" customWidth="1"/>
    <col min="5106" max="5106" width="62.28515625" style="13" customWidth="1"/>
    <col min="5107" max="5107" width="7.7109375" style="13" customWidth="1"/>
    <col min="5108" max="5108" width="15" style="13" customWidth="1"/>
    <col min="5109" max="5109" width="10.5703125" style="13" customWidth="1"/>
    <col min="5110" max="5110" width="8.42578125" style="13" customWidth="1"/>
    <col min="5111" max="5111" width="11.85546875" style="13" customWidth="1"/>
    <col min="5112" max="5129" width="9.7109375" style="13" customWidth="1"/>
    <col min="5130" max="5130" width="12.28515625" style="13" customWidth="1"/>
    <col min="5131" max="5360" width="9.140625" style="13"/>
    <col min="5361" max="5361" width="7.28515625" style="13" customWidth="1"/>
    <col min="5362" max="5362" width="62.28515625" style="13" customWidth="1"/>
    <col min="5363" max="5363" width="7.7109375" style="13" customWidth="1"/>
    <col min="5364" max="5364" width="15" style="13" customWidth="1"/>
    <col min="5365" max="5365" width="10.5703125" style="13" customWidth="1"/>
    <col min="5366" max="5366" width="8.42578125" style="13" customWidth="1"/>
    <col min="5367" max="5367" width="11.85546875" style="13" customWidth="1"/>
    <col min="5368" max="5385" width="9.7109375" style="13" customWidth="1"/>
    <col min="5386" max="5386" width="12.28515625" style="13" customWidth="1"/>
    <col min="5387" max="5616" width="9.140625" style="13"/>
    <col min="5617" max="5617" width="7.28515625" style="13" customWidth="1"/>
    <col min="5618" max="5618" width="62.28515625" style="13" customWidth="1"/>
    <col min="5619" max="5619" width="7.7109375" style="13" customWidth="1"/>
    <col min="5620" max="5620" width="15" style="13" customWidth="1"/>
    <col min="5621" max="5621" width="10.5703125" style="13" customWidth="1"/>
    <col min="5622" max="5622" width="8.42578125" style="13" customWidth="1"/>
    <col min="5623" max="5623" width="11.85546875" style="13" customWidth="1"/>
    <col min="5624" max="5641" width="9.7109375" style="13" customWidth="1"/>
    <col min="5642" max="5642" width="12.28515625" style="13" customWidth="1"/>
    <col min="5643" max="5872" width="9.140625" style="13"/>
    <col min="5873" max="5873" width="7.28515625" style="13" customWidth="1"/>
    <col min="5874" max="5874" width="62.28515625" style="13" customWidth="1"/>
    <col min="5875" max="5875" width="7.7109375" style="13" customWidth="1"/>
    <col min="5876" max="5876" width="15" style="13" customWidth="1"/>
    <col min="5877" max="5877" width="10.5703125" style="13" customWidth="1"/>
    <col min="5878" max="5878" width="8.42578125" style="13" customWidth="1"/>
    <col min="5879" max="5879" width="11.85546875" style="13" customWidth="1"/>
    <col min="5880" max="5897" width="9.7109375" style="13" customWidth="1"/>
    <col min="5898" max="5898" width="12.28515625" style="13" customWidth="1"/>
    <col min="5899" max="6128" width="9.140625" style="13"/>
    <col min="6129" max="6129" width="7.28515625" style="13" customWidth="1"/>
    <col min="6130" max="6130" width="62.28515625" style="13" customWidth="1"/>
    <col min="6131" max="6131" width="7.7109375" style="13" customWidth="1"/>
    <col min="6132" max="6132" width="15" style="13" customWidth="1"/>
    <col min="6133" max="6133" width="10.5703125" style="13" customWidth="1"/>
    <col min="6134" max="6134" width="8.42578125" style="13" customWidth="1"/>
    <col min="6135" max="6135" width="11.85546875" style="13" customWidth="1"/>
    <col min="6136" max="6153" width="9.7109375" style="13" customWidth="1"/>
    <col min="6154" max="6154" width="12.28515625" style="13" customWidth="1"/>
    <col min="6155" max="6384" width="9.140625" style="13"/>
    <col min="6385" max="6385" width="7.28515625" style="13" customWidth="1"/>
    <col min="6386" max="6386" width="62.28515625" style="13" customWidth="1"/>
    <col min="6387" max="6387" width="7.7109375" style="13" customWidth="1"/>
    <col min="6388" max="6388" width="15" style="13" customWidth="1"/>
    <col min="6389" max="6389" width="10.5703125" style="13" customWidth="1"/>
    <col min="6390" max="6390" width="8.42578125" style="13" customWidth="1"/>
    <col min="6391" max="6391" width="11.85546875" style="13" customWidth="1"/>
    <col min="6392" max="6409" width="9.7109375" style="13" customWidth="1"/>
    <col min="6410" max="6410" width="12.28515625" style="13" customWidth="1"/>
    <col min="6411" max="6640" width="9.140625" style="13"/>
    <col min="6641" max="6641" width="7.28515625" style="13" customWidth="1"/>
    <col min="6642" max="6642" width="62.28515625" style="13" customWidth="1"/>
    <col min="6643" max="6643" width="7.7109375" style="13" customWidth="1"/>
    <col min="6644" max="6644" width="15" style="13" customWidth="1"/>
    <col min="6645" max="6645" width="10.5703125" style="13" customWidth="1"/>
    <col min="6646" max="6646" width="8.42578125" style="13" customWidth="1"/>
    <col min="6647" max="6647" width="11.85546875" style="13" customWidth="1"/>
    <col min="6648" max="6665" width="9.7109375" style="13" customWidth="1"/>
    <col min="6666" max="6666" width="12.28515625" style="13" customWidth="1"/>
    <col min="6667" max="6896" width="9.140625" style="13"/>
    <col min="6897" max="6897" width="7.28515625" style="13" customWidth="1"/>
    <col min="6898" max="6898" width="62.28515625" style="13" customWidth="1"/>
    <col min="6899" max="6899" width="7.7109375" style="13" customWidth="1"/>
    <col min="6900" max="6900" width="15" style="13" customWidth="1"/>
    <col min="6901" max="6901" width="10.5703125" style="13" customWidth="1"/>
    <col min="6902" max="6902" width="8.42578125" style="13" customWidth="1"/>
    <col min="6903" max="6903" width="11.85546875" style="13" customWidth="1"/>
    <col min="6904" max="6921" width="9.7109375" style="13" customWidth="1"/>
    <col min="6922" max="6922" width="12.28515625" style="13" customWidth="1"/>
    <col min="6923" max="7152" width="9.140625" style="13"/>
    <col min="7153" max="7153" width="7.28515625" style="13" customWidth="1"/>
    <col min="7154" max="7154" width="62.28515625" style="13" customWidth="1"/>
    <col min="7155" max="7155" width="7.7109375" style="13" customWidth="1"/>
    <col min="7156" max="7156" width="15" style="13" customWidth="1"/>
    <col min="7157" max="7157" width="10.5703125" style="13" customWidth="1"/>
    <col min="7158" max="7158" width="8.42578125" style="13" customWidth="1"/>
    <col min="7159" max="7159" width="11.85546875" style="13" customWidth="1"/>
    <col min="7160" max="7177" width="9.7109375" style="13" customWidth="1"/>
    <col min="7178" max="7178" width="12.28515625" style="13" customWidth="1"/>
    <col min="7179" max="7408" width="9.140625" style="13"/>
    <col min="7409" max="7409" width="7.28515625" style="13" customWidth="1"/>
    <col min="7410" max="7410" width="62.28515625" style="13" customWidth="1"/>
    <col min="7411" max="7411" width="7.7109375" style="13" customWidth="1"/>
    <col min="7412" max="7412" width="15" style="13" customWidth="1"/>
    <col min="7413" max="7413" width="10.5703125" style="13" customWidth="1"/>
    <col min="7414" max="7414" width="8.42578125" style="13" customWidth="1"/>
    <col min="7415" max="7415" width="11.85546875" style="13" customWidth="1"/>
    <col min="7416" max="7433" width="9.7109375" style="13" customWidth="1"/>
    <col min="7434" max="7434" width="12.28515625" style="13" customWidth="1"/>
    <col min="7435" max="7664" width="9.140625" style="13"/>
    <col min="7665" max="7665" width="7.28515625" style="13" customWidth="1"/>
    <col min="7666" max="7666" width="62.28515625" style="13" customWidth="1"/>
    <col min="7667" max="7667" width="7.7109375" style="13" customWidth="1"/>
    <col min="7668" max="7668" width="15" style="13" customWidth="1"/>
    <col min="7669" max="7669" width="10.5703125" style="13" customWidth="1"/>
    <col min="7670" max="7670" width="8.42578125" style="13" customWidth="1"/>
    <col min="7671" max="7671" width="11.85546875" style="13" customWidth="1"/>
    <col min="7672" max="7689" width="9.7109375" style="13" customWidth="1"/>
    <col min="7690" max="7690" width="12.28515625" style="13" customWidth="1"/>
    <col min="7691" max="7920" width="9.140625" style="13"/>
    <col min="7921" max="7921" width="7.28515625" style="13" customWidth="1"/>
    <col min="7922" max="7922" width="62.28515625" style="13" customWidth="1"/>
    <col min="7923" max="7923" width="7.7109375" style="13" customWidth="1"/>
    <col min="7924" max="7924" width="15" style="13" customWidth="1"/>
    <col min="7925" max="7925" width="10.5703125" style="13" customWidth="1"/>
    <col min="7926" max="7926" width="8.42578125" style="13" customWidth="1"/>
    <col min="7927" max="7927" width="11.85546875" style="13" customWidth="1"/>
    <col min="7928" max="7945" width="9.7109375" style="13" customWidth="1"/>
    <col min="7946" max="7946" width="12.28515625" style="13" customWidth="1"/>
    <col min="7947" max="8176" width="9.140625" style="13"/>
    <col min="8177" max="8177" width="7.28515625" style="13" customWidth="1"/>
    <col min="8178" max="8178" width="62.28515625" style="13" customWidth="1"/>
    <col min="8179" max="8179" width="7.7109375" style="13" customWidth="1"/>
    <col min="8180" max="8180" width="15" style="13" customWidth="1"/>
    <col min="8181" max="8181" width="10.5703125" style="13" customWidth="1"/>
    <col min="8182" max="8182" width="8.42578125" style="13" customWidth="1"/>
    <col min="8183" max="8183" width="11.85546875" style="13" customWidth="1"/>
    <col min="8184" max="8201" width="9.7109375" style="13" customWidth="1"/>
    <col min="8202" max="8202" width="12.28515625" style="13" customWidth="1"/>
    <col min="8203" max="8432" width="9.140625" style="13"/>
    <col min="8433" max="8433" width="7.28515625" style="13" customWidth="1"/>
    <col min="8434" max="8434" width="62.28515625" style="13" customWidth="1"/>
    <col min="8435" max="8435" width="7.7109375" style="13" customWidth="1"/>
    <col min="8436" max="8436" width="15" style="13" customWidth="1"/>
    <col min="8437" max="8437" width="10.5703125" style="13" customWidth="1"/>
    <col min="8438" max="8438" width="8.42578125" style="13" customWidth="1"/>
    <col min="8439" max="8439" width="11.85546875" style="13" customWidth="1"/>
    <col min="8440" max="8457" width="9.7109375" style="13" customWidth="1"/>
    <col min="8458" max="8458" width="12.28515625" style="13" customWidth="1"/>
    <col min="8459" max="8688" width="9.140625" style="13"/>
    <col min="8689" max="8689" width="7.28515625" style="13" customWidth="1"/>
    <col min="8690" max="8690" width="62.28515625" style="13" customWidth="1"/>
    <col min="8691" max="8691" width="7.7109375" style="13" customWidth="1"/>
    <col min="8692" max="8692" width="15" style="13" customWidth="1"/>
    <col min="8693" max="8693" width="10.5703125" style="13" customWidth="1"/>
    <col min="8694" max="8694" width="8.42578125" style="13" customWidth="1"/>
    <col min="8695" max="8695" width="11.85546875" style="13" customWidth="1"/>
    <col min="8696" max="8713" width="9.7109375" style="13" customWidth="1"/>
    <col min="8714" max="8714" width="12.28515625" style="13" customWidth="1"/>
    <col min="8715" max="8944" width="9.140625" style="13"/>
    <col min="8945" max="8945" width="7.28515625" style="13" customWidth="1"/>
    <col min="8946" max="8946" width="62.28515625" style="13" customWidth="1"/>
    <col min="8947" max="8947" width="7.7109375" style="13" customWidth="1"/>
    <col min="8948" max="8948" width="15" style="13" customWidth="1"/>
    <col min="8949" max="8949" width="10.5703125" style="13" customWidth="1"/>
    <col min="8950" max="8950" width="8.42578125" style="13" customWidth="1"/>
    <col min="8951" max="8951" width="11.85546875" style="13" customWidth="1"/>
    <col min="8952" max="8969" width="9.7109375" style="13" customWidth="1"/>
    <col min="8970" max="8970" width="12.28515625" style="13" customWidth="1"/>
    <col min="8971" max="9200" width="9.140625" style="13"/>
    <col min="9201" max="9201" width="7.28515625" style="13" customWidth="1"/>
    <col min="9202" max="9202" width="62.28515625" style="13" customWidth="1"/>
    <col min="9203" max="9203" width="7.7109375" style="13" customWidth="1"/>
    <col min="9204" max="9204" width="15" style="13" customWidth="1"/>
    <col min="9205" max="9205" width="10.5703125" style="13" customWidth="1"/>
    <col min="9206" max="9206" width="8.42578125" style="13" customWidth="1"/>
    <col min="9207" max="9207" width="11.85546875" style="13" customWidth="1"/>
    <col min="9208" max="9225" width="9.7109375" style="13" customWidth="1"/>
    <col min="9226" max="9226" width="12.28515625" style="13" customWidth="1"/>
    <col min="9227" max="9456" width="9.140625" style="13"/>
    <col min="9457" max="9457" width="7.28515625" style="13" customWidth="1"/>
    <col min="9458" max="9458" width="62.28515625" style="13" customWidth="1"/>
    <col min="9459" max="9459" width="7.7109375" style="13" customWidth="1"/>
    <col min="9460" max="9460" width="15" style="13" customWidth="1"/>
    <col min="9461" max="9461" width="10.5703125" style="13" customWidth="1"/>
    <col min="9462" max="9462" width="8.42578125" style="13" customWidth="1"/>
    <col min="9463" max="9463" width="11.85546875" style="13" customWidth="1"/>
    <col min="9464" max="9481" width="9.7109375" style="13" customWidth="1"/>
    <col min="9482" max="9482" width="12.28515625" style="13" customWidth="1"/>
    <col min="9483" max="9712" width="9.140625" style="13"/>
    <col min="9713" max="9713" width="7.28515625" style="13" customWidth="1"/>
    <col min="9714" max="9714" width="62.28515625" style="13" customWidth="1"/>
    <col min="9715" max="9715" width="7.7109375" style="13" customWidth="1"/>
    <col min="9716" max="9716" width="15" style="13" customWidth="1"/>
    <col min="9717" max="9717" width="10.5703125" style="13" customWidth="1"/>
    <col min="9718" max="9718" width="8.42578125" style="13" customWidth="1"/>
    <col min="9719" max="9719" width="11.85546875" style="13" customWidth="1"/>
    <col min="9720" max="9737" width="9.7109375" style="13" customWidth="1"/>
    <col min="9738" max="9738" width="12.28515625" style="13" customWidth="1"/>
    <col min="9739" max="9968" width="9.140625" style="13"/>
    <col min="9969" max="9969" width="7.28515625" style="13" customWidth="1"/>
    <col min="9970" max="9970" width="62.28515625" style="13" customWidth="1"/>
    <col min="9971" max="9971" width="7.7109375" style="13" customWidth="1"/>
    <col min="9972" max="9972" width="15" style="13" customWidth="1"/>
    <col min="9973" max="9973" width="10.5703125" style="13" customWidth="1"/>
    <col min="9974" max="9974" width="8.42578125" style="13" customWidth="1"/>
    <col min="9975" max="9975" width="11.85546875" style="13" customWidth="1"/>
    <col min="9976" max="9993" width="9.7109375" style="13" customWidth="1"/>
    <col min="9994" max="9994" width="12.28515625" style="13" customWidth="1"/>
    <col min="9995" max="10224" width="9.140625" style="13"/>
    <col min="10225" max="10225" width="7.28515625" style="13" customWidth="1"/>
    <col min="10226" max="10226" width="62.28515625" style="13" customWidth="1"/>
    <col min="10227" max="10227" width="7.7109375" style="13" customWidth="1"/>
    <col min="10228" max="10228" width="15" style="13" customWidth="1"/>
    <col min="10229" max="10229" width="10.5703125" style="13" customWidth="1"/>
    <col min="10230" max="10230" width="8.42578125" style="13" customWidth="1"/>
    <col min="10231" max="10231" width="11.85546875" style="13" customWidth="1"/>
    <col min="10232" max="10249" width="9.7109375" style="13" customWidth="1"/>
    <col min="10250" max="10250" width="12.28515625" style="13" customWidth="1"/>
    <col min="10251" max="10480" width="9.140625" style="13"/>
    <col min="10481" max="10481" width="7.28515625" style="13" customWidth="1"/>
    <col min="10482" max="10482" width="62.28515625" style="13" customWidth="1"/>
    <col min="10483" max="10483" width="7.7109375" style="13" customWidth="1"/>
    <col min="10484" max="10484" width="15" style="13" customWidth="1"/>
    <col min="10485" max="10485" width="10.5703125" style="13" customWidth="1"/>
    <col min="10486" max="10486" width="8.42578125" style="13" customWidth="1"/>
    <col min="10487" max="10487" width="11.85546875" style="13" customWidth="1"/>
    <col min="10488" max="10505" width="9.7109375" style="13" customWidth="1"/>
    <col min="10506" max="10506" width="12.28515625" style="13" customWidth="1"/>
    <col min="10507" max="10736" width="9.140625" style="13"/>
    <col min="10737" max="10737" width="7.28515625" style="13" customWidth="1"/>
    <col min="10738" max="10738" width="62.28515625" style="13" customWidth="1"/>
    <col min="10739" max="10739" width="7.7109375" style="13" customWidth="1"/>
    <col min="10740" max="10740" width="15" style="13" customWidth="1"/>
    <col min="10741" max="10741" width="10.5703125" style="13" customWidth="1"/>
    <col min="10742" max="10742" width="8.42578125" style="13" customWidth="1"/>
    <col min="10743" max="10743" width="11.85546875" style="13" customWidth="1"/>
    <col min="10744" max="10761" width="9.7109375" style="13" customWidth="1"/>
    <col min="10762" max="10762" width="12.28515625" style="13" customWidth="1"/>
    <col min="10763" max="10992" width="9.140625" style="13"/>
    <col min="10993" max="10993" width="7.28515625" style="13" customWidth="1"/>
    <col min="10994" max="10994" width="62.28515625" style="13" customWidth="1"/>
    <col min="10995" max="10995" width="7.7109375" style="13" customWidth="1"/>
    <col min="10996" max="10996" width="15" style="13" customWidth="1"/>
    <col min="10997" max="10997" width="10.5703125" style="13" customWidth="1"/>
    <col min="10998" max="10998" width="8.42578125" style="13" customWidth="1"/>
    <col min="10999" max="10999" width="11.85546875" style="13" customWidth="1"/>
    <col min="11000" max="11017" width="9.7109375" style="13" customWidth="1"/>
    <col min="11018" max="11018" width="12.28515625" style="13" customWidth="1"/>
    <col min="11019" max="11248" width="9.140625" style="13"/>
    <col min="11249" max="11249" width="7.28515625" style="13" customWidth="1"/>
    <col min="11250" max="11250" width="62.28515625" style="13" customWidth="1"/>
    <col min="11251" max="11251" width="7.7109375" style="13" customWidth="1"/>
    <col min="11252" max="11252" width="15" style="13" customWidth="1"/>
    <col min="11253" max="11253" width="10.5703125" style="13" customWidth="1"/>
    <col min="11254" max="11254" width="8.42578125" style="13" customWidth="1"/>
    <col min="11255" max="11255" width="11.85546875" style="13" customWidth="1"/>
    <col min="11256" max="11273" width="9.7109375" style="13" customWidth="1"/>
    <col min="11274" max="11274" width="12.28515625" style="13" customWidth="1"/>
    <col min="11275" max="11504" width="9.140625" style="13"/>
    <col min="11505" max="11505" width="7.28515625" style="13" customWidth="1"/>
    <col min="11506" max="11506" width="62.28515625" style="13" customWidth="1"/>
    <col min="11507" max="11507" width="7.7109375" style="13" customWidth="1"/>
    <col min="11508" max="11508" width="15" style="13" customWidth="1"/>
    <col min="11509" max="11509" width="10.5703125" style="13" customWidth="1"/>
    <col min="11510" max="11510" width="8.42578125" style="13" customWidth="1"/>
    <col min="11511" max="11511" width="11.85546875" style="13" customWidth="1"/>
    <col min="11512" max="11529" width="9.7109375" style="13" customWidth="1"/>
    <col min="11530" max="11530" width="12.28515625" style="13" customWidth="1"/>
    <col min="11531" max="11760" width="9.140625" style="13"/>
    <col min="11761" max="11761" width="7.28515625" style="13" customWidth="1"/>
    <col min="11762" max="11762" width="62.28515625" style="13" customWidth="1"/>
    <col min="11763" max="11763" width="7.7109375" style="13" customWidth="1"/>
    <col min="11764" max="11764" width="15" style="13" customWidth="1"/>
    <col min="11765" max="11765" width="10.5703125" style="13" customWidth="1"/>
    <col min="11766" max="11766" width="8.42578125" style="13" customWidth="1"/>
    <col min="11767" max="11767" width="11.85546875" style="13" customWidth="1"/>
    <col min="11768" max="11785" width="9.7109375" style="13" customWidth="1"/>
    <col min="11786" max="11786" width="12.28515625" style="13" customWidth="1"/>
    <col min="11787" max="12016" width="9.140625" style="13"/>
    <col min="12017" max="12017" width="7.28515625" style="13" customWidth="1"/>
    <col min="12018" max="12018" width="62.28515625" style="13" customWidth="1"/>
    <col min="12019" max="12019" width="7.7109375" style="13" customWidth="1"/>
    <col min="12020" max="12020" width="15" style="13" customWidth="1"/>
    <col min="12021" max="12021" width="10.5703125" style="13" customWidth="1"/>
    <col min="12022" max="12022" width="8.42578125" style="13" customWidth="1"/>
    <col min="12023" max="12023" width="11.85546875" style="13" customWidth="1"/>
    <col min="12024" max="12041" width="9.7109375" style="13" customWidth="1"/>
    <col min="12042" max="12042" width="12.28515625" style="13" customWidth="1"/>
    <col min="12043" max="12272" width="9.140625" style="13"/>
    <col min="12273" max="12273" width="7.28515625" style="13" customWidth="1"/>
    <col min="12274" max="12274" width="62.28515625" style="13" customWidth="1"/>
    <col min="12275" max="12275" width="7.7109375" style="13" customWidth="1"/>
    <col min="12276" max="12276" width="15" style="13" customWidth="1"/>
    <col min="12277" max="12277" width="10.5703125" style="13" customWidth="1"/>
    <col min="12278" max="12278" width="8.42578125" style="13" customWidth="1"/>
    <col min="12279" max="12279" width="11.85546875" style="13" customWidth="1"/>
    <col min="12280" max="12297" width="9.7109375" style="13" customWidth="1"/>
    <col min="12298" max="12298" width="12.28515625" style="13" customWidth="1"/>
    <col min="12299" max="12528" width="9.140625" style="13"/>
    <col min="12529" max="12529" width="7.28515625" style="13" customWidth="1"/>
    <col min="12530" max="12530" width="62.28515625" style="13" customWidth="1"/>
    <col min="12531" max="12531" width="7.7109375" style="13" customWidth="1"/>
    <col min="12532" max="12532" width="15" style="13" customWidth="1"/>
    <col min="12533" max="12533" width="10.5703125" style="13" customWidth="1"/>
    <col min="12534" max="12534" width="8.42578125" style="13" customWidth="1"/>
    <col min="12535" max="12535" width="11.85546875" style="13" customWidth="1"/>
    <col min="12536" max="12553" width="9.7109375" style="13" customWidth="1"/>
    <col min="12554" max="12554" width="12.28515625" style="13" customWidth="1"/>
    <col min="12555" max="12784" width="9.140625" style="13"/>
    <col min="12785" max="12785" width="7.28515625" style="13" customWidth="1"/>
    <col min="12786" max="12786" width="62.28515625" style="13" customWidth="1"/>
    <col min="12787" max="12787" width="7.7109375" style="13" customWidth="1"/>
    <col min="12788" max="12788" width="15" style="13" customWidth="1"/>
    <col min="12789" max="12789" width="10.5703125" style="13" customWidth="1"/>
    <col min="12790" max="12790" width="8.42578125" style="13" customWidth="1"/>
    <col min="12791" max="12791" width="11.85546875" style="13" customWidth="1"/>
    <col min="12792" max="12809" width="9.7109375" style="13" customWidth="1"/>
    <col min="12810" max="12810" width="12.28515625" style="13" customWidth="1"/>
    <col min="12811" max="13040" width="9.140625" style="13"/>
    <col min="13041" max="13041" width="7.28515625" style="13" customWidth="1"/>
    <col min="13042" max="13042" width="62.28515625" style="13" customWidth="1"/>
    <col min="13043" max="13043" width="7.7109375" style="13" customWidth="1"/>
    <col min="13044" max="13044" width="15" style="13" customWidth="1"/>
    <col min="13045" max="13045" width="10.5703125" style="13" customWidth="1"/>
    <col min="13046" max="13046" width="8.42578125" style="13" customWidth="1"/>
    <col min="13047" max="13047" width="11.85546875" style="13" customWidth="1"/>
    <col min="13048" max="13065" width="9.7109375" style="13" customWidth="1"/>
    <col min="13066" max="13066" width="12.28515625" style="13" customWidth="1"/>
    <col min="13067" max="13296" width="9.140625" style="13"/>
    <col min="13297" max="13297" width="7.28515625" style="13" customWidth="1"/>
    <col min="13298" max="13298" width="62.28515625" style="13" customWidth="1"/>
    <col min="13299" max="13299" width="7.7109375" style="13" customWidth="1"/>
    <col min="13300" max="13300" width="15" style="13" customWidth="1"/>
    <col min="13301" max="13301" width="10.5703125" style="13" customWidth="1"/>
    <col min="13302" max="13302" width="8.42578125" style="13" customWidth="1"/>
    <col min="13303" max="13303" width="11.85546875" style="13" customWidth="1"/>
    <col min="13304" max="13321" width="9.7109375" style="13" customWidth="1"/>
    <col min="13322" max="13322" width="12.28515625" style="13" customWidth="1"/>
    <col min="13323" max="13552" width="9.140625" style="13"/>
    <col min="13553" max="13553" width="7.28515625" style="13" customWidth="1"/>
    <col min="13554" max="13554" width="62.28515625" style="13" customWidth="1"/>
    <col min="13555" max="13555" width="7.7109375" style="13" customWidth="1"/>
    <col min="13556" max="13556" width="15" style="13" customWidth="1"/>
    <col min="13557" max="13557" width="10.5703125" style="13" customWidth="1"/>
    <col min="13558" max="13558" width="8.42578125" style="13" customWidth="1"/>
    <col min="13559" max="13559" width="11.85546875" style="13" customWidth="1"/>
    <col min="13560" max="13577" width="9.7109375" style="13" customWidth="1"/>
    <col min="13578" max="13578" width="12.28515625" style="13" customWidth="1"/>
    <col min="13579" max="13808" width="9.140625" style="13"/>
    <col min="13809" max="13809" width="7.28515625" style="13" customWidth="1"/>
    <col min="13810" max="13810" width="62.28515625" style="13" customWidth="1"/>
    <col min="13811" max="13811" width="7.7109375" style="13" customWidth="1"/>
    <col min="13812" max="13812" width="15" style="13" customWidth="1"/>
    <col min="13813" max="13813" width="10.5703125" style="13" customWidth="1"/>
    <col min="13814" max="13814" width="8.42578125" style="13" customWidth="1"/>
    <col min="13815" max="13815" width="11.85546875" style="13" customWidth="1"/>
    <col min="13816" max="13833" width="9.7109375" style="13" customWidth="1"/>
    <col min="13834" max="13834" width="12.28515625" style="13" customWidth="1"/>
    <col min="13835" max="14064" width="9.140625" style="13"/>
    <col min="14065" max="14065" width="7.28515625" style="13" customWidth="1"/>
    <col min="14066" max="14066" width="62.28515625" style="13" customWidth="1"/>
    <col min="14067" max="14067" width="7.7109375" style="13" customWidth="1"/>
    <col min="14068" max="14068" width="15" style="13" customWidth="1"/>
    <col min="14069" max="14069" width="10.5703125" style="13" customWidth="1"/>
    <col min="14070" max="14070" width="8.42578125" style="13" customWidth="1"/>
    <col min="14071" max="14071" width="11.85546875" style="13" customWidth="1"/>
    <col min="14072" max="14089" width="9.7109375" style="13" customWidth="1"/>
    <col min="14090" max="14090" width="12.28515625" style="13" customWidth="1"/>
    <col min="14091" max="14320" width="9.140625" style="13"/>
    <col min="14321" max="14321" width="7.28515625" style="13" customWidth="1"/>
    <col min="14322" max="14322" width="62.28515625" style="13" customWidth="1"/>
    <col min="14323" max="14323" width="7.7109375" style="13" customWidth="1"/>
    <col min="14324" max="14324" width="15" style="13" customWidth="1"/>
    <col min="14325" max="14325" width="10.5703125" style="13" customWidth="1"/>
    <col min="14326" max="14326" width="8.42578125" style="13" customWidth="1"/>
    <col min="14327" max="14327" width="11.85546875" style="13" customWidth="1"/>
    <col min="14328" max="14345" width="9.7109375" style="13" customWidth="1"/>
    <col min="14346" max="14346" width="12.28515625" style="13" customWidth="1"/>
    <col min="14347" max="14576" width="9.140625" style="13"/>
    <col min="14577" max="14577" width="7.28515625" style="13" customWidth="1"/>
    <col min="14578" max="14578" width="62.28515625" style="13" customWidth="1"/>
    <col min="14579" max="14579" width="7.7109375" style="13" customWidth="1"/>
    <col min="14580" max="14580" width="15" style="13" customWidth="1"/>
    <col min="14581" max="14581" width="10.5703125" style="13" customWidth="1"/>
    <col min="14582" max="14582" width="8.42578125" style="13" customWidth="1"/>
    <col min="14583" max="14583" width="11.85546875" style="13" customWidth="1"/>
    <col min="14584" max="14601" width="9.7109375" style="13" customWidth="1"/>
    <col min="14602" max="14602" width="12.28515625" style="13" customWidth="1"/>
    <col min="14603" max="14832" width="9.140625" style="13"/>
    <col min="14833" max="14833" width="7.28515625" style="13" customWidth="1"/>
    <col min="14834" max="14834" width="62.28515625" style="13" customWidth="1"/>
    <col min="14835" max="14835" width="7.7109375" style="13" customWidth="1"/>
    <col min="14836" max="14836" width="15" style="13" customWidth="1"/>
    <col min="14837" max="14837" width="10.5703125" style="13" customWidth="1"/>
    <col min="14838" max="14838" width="8.42578125" style="13" customWidth="1"/>
    <col min="14839" max="14839" width="11.85546875" style="13" customWidth="1"/>
    <col min="14840" max="14857" width="9.7109375" style="13" customWidth="1"/>
    <col min="14858" max="14858" width="12.28515625" style="13" customWidth="1"/>
    <col min="14859" max="15088" width="9.140625" style="13"/>
    <col min="15089" max="15089" width="7.28515625" style="13" customWidth="1"/>
    <col min="15090" max="15090" width="62.28515625" style="13" customWidth="1"/>
    <col min="15091" max="15091" width="7.7109375" style="13" customWidth="1"/>
    <col min="15092" max="15092" width="15" style="13" customWidth="1"/>
    <col min="15093" max="15093" width="10.5703125" style="13" customWidth="1"/>
    <col min="15094" max="15094" width="8.42578125" style="13" customWidth="1"/>
    <col min="15095" max="15095" width="11.85546875" style="13" customWidth="1"/>
    <col min="15096" max="15113" width="9.7109375" style="13" customWidth="1"/>
    <col min="15114" max="15114" width="12.28515625" style="13" customWidth="1"/>
    <col min="15115" max="15344" width="9.140625" style="13"/>
    <col min="15345" max="15345" width="7.28515625" style="13" customWidth="1"/>
    <col min="15346" max="15346" width="62.28515625" style="13" customWidth="1"/>
    <col min="15347" max="15347" width="7.7109375" style="13" customWidth="1"/>
    <col min="15348" max="15348" width="15" style="13" customWidth="1"/>
    <col min="15349" max="15349" width="10.5703125" style="13" customWidth="1"/>
    <col min="15350" max="15350" width="8.42578125" style="13" customWidth="1"/>
    <col min="15351" max="15351" width="11.85546875" style="13" customWidth="1"/>
    <col min="15352" max="15369" width="9.7109375" style="13" customWidth="1"/>
    <col min="15370" max="15370" width="12.28515625" style="13" customWidth="1"/>
    <col min="15371" max="15600" width="9.140625" style="13"/>
    <col min="15601" max="15601" width="7.28515625" style="13" customWidth="1"/>
    <col min="15602" max="15602" width="62.28515625" style="13" customWidth="1"/>
    <col min="15603" max="15603" width="7.7109375" style="13" customWidth="1"/>
    <col min="15604" max="15604" width="15" style="13" customWidth="1"/>
    <col min="15605" max="15605" width="10.5703125" style="13" customWidth="1"/>
    <col min="15606" max="15606" width="8.42578125" style="13" customWidth="1"/>
    <col min="15607" max="15607" width="11.85546875" style="13" customWidth="1"/>
    <col min="15608" max="15625" width="9.7109375" style="13" customWidth="1"/>
    <col min="15626" max="15626" width="12.28515625" style="13" customWidth="1"/>
    <col min="15627" max="15856" width="9.140625" style="13"/>
    <col min="15857" max="15857" width="7.28515625" style="13" customWidth="1"/>
    <col min="15858" max="15858" width="62.28515625" style="13" customWidth="1"/>
    <col min="15859" max="15859" width="7.7109375" style="13" customWidth="1"/>
    <col min="15860" max="15860" width="15" style="13" customWidth="1"/>
    <col min="15861" max="15861" width="10.5703125" style="13" customWidth="1"/>
    <col min="15862" max="15862" width="8.42578125" style="13" customWidth="1"/>
    <col min="15863" max="15863" width="11.85546875" style="13" customWidth="1"/>
    <col min="15864" max="15881" width="9.7109375" style="13" customWidth="1"/>
    <col min="15882" max="15882" width="12.28515625" style="13" customWidth="1"/>
    <col min="15883" max="16112" width="9.140625" style="13"/>
    <col min="16113" max="16113" width="7.28515625" style="13" customWidth="1"/>
    <col min="16114" max="16114" width="62.28515625" style="13" customWidth="1"/>
    <col min="16115" max="16115" width="7.7109375" style="13" customWidth="1"/>
    <col min="16116" max="16116" width="15" style="13" customWidth="1"/>
    <col min="16117" max="16117" width="10.5703125" style="13" customWidth="1"/>
    <col min="16118" max="16118" width="8.42578125" style="13" customWidth="1"/>
    <col min="16119" max="16119" width="11.85546875" style="13" customWidth="1"/>
    <col min="16120" max="16137" width="9.7109375" style="13" customWidth="1"/>
    <col min="16138" max="16138" width="12.28515625" style="13" customWidth="1"/>
    <col min="16139" max="16384" width="9.140625" style="13"/>
  </cols>
  <sheetData>
    <row r="1" spans="1:237" s="2" customFormat="1" ht="20.25" x14ac:dyDescent="0.25">
      <c r="A1" s="1" t="s">
        <v>0</v>
      </c>
      <c r="B1" s="1"/>
      <c r="C1" s="1"/>
      <c r="D1" s="1"/>
      <c r="E1" s="1"/>
      <c r="F1" s="1"/>
      <c r="G1" s="1"/>
      <c r="H1" s="1"/>
      <c r="I1" s="1"/>
      <c r="J1" s="1"/>
      <c r="K1" s="1"/>
      <c r="L1" s="1"/>
      <c r="M1" s="1"/>
      <c r="N1" s="1"/>
      <c r="O1" s="1"/>
      <c r="P1" s="1"/>
      <c r="Q1" s="1"/>
    </row>
    <row r="2" spans="1:237" s="5" customFormat="1" ht="20.25" x14ac:dyDescent="0.3">
      <c r="A2" s="3" t="s">
        <v>1</v>
      </c>
      <c r="B2" s="3"/>
      <c r="C2" s="3"/>
      <c r="D2" s="3"/>
      <c r="E2" s="3"/>
      <c r="F2" s="3"/>
      <c r="G2" s="3"/>
      <c r="H2" s="3"/>
      <c r="I2" s="3"/>
      <c r="J2" s="3"/>
      <c r="K2" s="3"/>
      <c r="L2" s="3"/>
      <c r="M2" s="3"/>
      <c r="N2" s="3"/>
      <c r="O2" s="3"/>
      <c r="P2" s="3"/>
      <c r="Q2" s="3"/>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row>
    <row r="3" spans="1:237" s="10" customFormat="1" ht="20.25" x14ac:dyDescent="0.25">
      <c r="A3" s="4"/>
      <c r="B3" s="6"/>
      <c r="C3" s="6"/>
      <c r="D3" s="6"/>
      <c r="E3" s="7"/>
      <c r="F3" s="6"/>
      <c r="G3" s="6"/>
      <c r="H3" s="6"/>
      <c r="I3" s="6"/>
      <c r="J3" s="6"/>
      <c r="K3" s="6"/>
      <c r="L3" s="6"/>
      <c r="M3" s="6"/>
      <c r="N3" s="8">
        <f>'[1]1'!$N$12-N8</f>
        <v>0</v>
      </c>
      <c r="O3" s="8"/>
      <c r="P3" s="6"/>
      <c r="Q3" s="6"/>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row>
    <row r="4" spans="1:237" ht="20.25" x14ac:dyDescent="0.25">
      <c r="A4" s="11" t="s">
        <v>2</v>
      </c>
      <c r="B4" s="11"/>
      <c r="C4" s="11"/>
      <c r="D4" s="11"/>
      <c r="E4" s="11"/>
      <c r="F4" s="11"/>
      <c r="G4" s="11"/>
      <c r="H4" s="11"/>
      <c r="I4" s="11"/>
      <c r="J4" s="11"/>
      <c r="K4" s="11"/>
      <c r="L4" s="11"/>
      <c r="M4" s="12"/>
      <c r="N4" s="12"/>
      <c r="O4" s="12"/>
      <c r="P4" s="12"/>
      <c r="Q4" s="12"/>
    </row>
    <row r="5" spans="1:237" s="21" customFormat="1" ht="22.15" customHeight="1" x14ac:dyDescent="0.25">
      <c r="A5" s="14" t="s">
        <v>3</v>
      </c>
      <c r="B5" s="15"/>
      <c r="C5" s="16" t="s">
        <v>4</v>
      </c>
      <c r="D5" s="16" t="s">
        <v>5</v>
      </c>
      <c r="E5" s="17" t="s">
        <v>6</v>
      </c>
      <c r="F5" s="18"/>
      <c r="G5" s="18"/>
      <c r="H5" s="18"/>
      <c r="I5" s="17" t="s">
        <v>7</v>
      </c>
      <c r="J5" s="18"/>
      <c r="K5" s="18"/>
      <c r="L5" s="18"/>
      <c r="M5" s="19" t="s">
        <v>8</v>
      </c>
      <c r="N5" s="19" t="s">
        <v>9</v>
      </c>
      <c r="O5" s="20" t="s">
        <v>10</v>
      </c>
      <c r="P5" s="20"/>
      <c r="Q5" s="20"/>
    </row>
    <row r="6" spans="1:237" s="21" customFormat="1" ht="22.15" customHeight="1" x14ac:dyDescent="0.25">
      <c r="A6" s="22"/>
      <c r="B6" s="23"/>
      <c r="C6" s="24"/>
      <c r="D6" s="24"/>
      <c r="E6" s="19" t="s">
        <v>9</v>
      </c>
      <c r="F6" s="17" t="s">
        <v>11</v>
      </c>
      <c r="G6" s="18"/>
      <c r="H6" s="18"/>
      <c r="I6" s="19" t="s">
        <v>9</v>
      </c>
      <c r="J6" s="17" t="s">
        <v>11</v>
      </c>
      <c r="K6" s="18"/>
      <c r="L6" s="18"/>
      <c r="M6" s="19"/>
      <c r="N6" s="19"/>
      <c r="O6" s="19" t="s">
        <v>11</v>
      </c>
      <c r="P6" s="19"/>
      <c r="Q6" s="19"/>
    </row>
    <row r="7" spans="1:237" s="21" customFormat="1" ht="61.15" customHeight="1" x14ac:dyDescent="0.25">
      <c r="A7" s="25"/>
      <c r="B7" s="26"/>
      <c r="C7" s="27"/>
      <c r="D7" s="27"/>
      <c r="E7" s="19"/>
      <c r="F7" s="28" t="s">
        <v>12</v>
      </c>
      <c r="G7" s="28" t="s">
        <v>13</v>
      </c>
      <c r="H7" s="28" t="s">
        <v>14</v>
      </c>
      <c r="I7" s="19"/>
      <c r="J7" s="28" t="s">
        <v>12</v>
      </c>
      <c r="K7" s="28" t="s">
        <v>13</v>
      </c>
      <c r="L7" s="28" t="s">
        <v>14</v>
      </c>
      <c r="M7" s="19"/>
      <c r="N7" s="19"/>
      <c r="O7" s="28" t="s">
        <v>12</v>
      </c>
      <c r="P7" s="28" t="s">
        <v>13</v>
      </c>
      <c r="Q7" s="28" t="s">
        <v>14</v>
      </c>
    </row>
    <row r="8" spans="1:237" s="32" customFormat="1" x14ac:dyDescent="0.25">
      <c r="A8" s="29"/>
      <c r="B8" s="29"/>
      <c r="C8" s="29" t="s">
        <v>15</v>
      </c>
      <c r="D8" s="30"/>
      <c r="E8" s="31">
        <f t="shared" ref="E8:Q8" si="0">E9+E33</f>
        <v>1876205.953466</v>
      </c>
      <c r="F8" s="31">
        <f t="shared" si="0"/>
        <v>62470.212147999999</v>
      </c>
      <c r="G8" s="31">
        <f t="shared" si="0"/>
        <v>109945.138416</v>
      </c>
      <c r="H8" s="31">
        <f t="shared" si="0"/>
        <v>460136.77809199999</v>
      </c>
      <c r="I8" s="31">
        <f t="shared" si="0"/>
        <v>226470</v>
      </c>
      <c r="J8" s="31">
        <f t="shared" si="0"/>
        <v>116301</v>
      </c>
      <c r="K8" s="31">
        <f t="shared" si="0"/>
        <v>73369</v>
      </c>
      <c r="L8" s="31">
        <f t="shared" si="0"/>
        <v>36800</v>
      </c>
      <c r="M8" s="31">
        <f t="shared" si="0"/>
        <v>612196.44798499998</v>
      </c>
      <c r="N8" s="31">
        <f t="shared" si="0"/>
        <v>479904.90008500003</v>
      </c>
      <c r="O8" s="31">
        <f t="shared" si="0"/>
        <v>340613</v>
      </c>
      <c r="P8" s="31">
        <f t="shared" si="0"/>
        <v>115667.25899999999</v>
      </c>
      <c r="Q8" s="31">
        <f t="shared" si="0"/>
        <v>23624.641084999999</v>
      </c>
    </row>
    <row r="9" spans="1:237" s="32" customFormat="1" x14ac:dyDescent="0.25">
      <c r="A9" s="33" t="s">
        <v>16</v>
      </c>
      <c r="B9" s="33"/>
      <c r="C9" s="34" t="s">
        <v>17</v>
      </c>
      <c r="D9" s="34"/>
      <c r="E9" s="35">
        <f>E10+E12+E23</f>
        <v>1586692.8253300001</v>
      </c>
      <c r="F9" s="35">
        <f t="shared" ref="F9:H9" si="1">F10+F12+F23</f>
        <v>0</v>
      </c>
      <c r="G9" s="35">
        <f t="shared" si="1"/>
        <v>0</v>
      </c>
      <c r="H9" s="35">
        <f t="shared" si="1"/>
        <v>343659.00052</v>
      </c>
      <c r="I9" s="35">
        <f>I10+I12+I23</f>
        <v>209770</v>
      </c>
      <c r="J9" s="35">
        <f t="shared" ref="J9:M9" si="2">J10+J12+J23</f>
        <v>116301</v>
      </c>
      <c r="K9" s="35">
        <f t="shared" si="2"/>
        <v>73369</v>
      </c>
      <c r="L9" s="35">
        <f t="shared" si="2"/>
        <v>20100</v>
      </c>
      <c r="M9" s="35">
        <f t="shared" si="2"/>
        <v>459271.44798499998</v>
      </c>
      <c r="N9" s="35">
        <f>N10+N12+N23</f>
        <v>342979.90008500003</v>
      </c>
      <c r="O9" s="35">
        <f t="shared" ref="O9:Q9" si="3">O10+O12+O23</f>
        <v>286120</v>
      </c>
      <c r="P9" s="35">
        <f t="shared" si="3"/>
        <v>54087.258999999998</v>
      </c>
      <c r="Q9" s="35">
        <f t="shared" si="3"/>
        <v>2772.6410850000002</v>
      </c>
    </row>
    <row r="10" spans="1:237" s="32" customFormat="1" x14ac:dyDescent="0.25">
      <c r="A10" s="33">
        <v>1</v>
      </c>
      <c r="B10" s="33"/>
      <c r="C10" s="36" t="s">
        <v>18</v>
      </c>
      <c r="D10" s="37"/>
      <c r="E10" s="35">
        <f>E11</f>
        <v>4499</v>
      </c>
      <c r="F10" s="38"/>
      <c r="G10" s="35"/>
      <c r="H10" s="39"/>
      <c r="I10" s="35">
        <f>I11</f>
        <v>4500</v>
      </c>
      <c r="J10" s="35">
        <f t="shared" ref="J10:M10" si="4">J11</f>
        <v>4500</v>
      </c>
      <c r="K10" s="35">
        <f t="shared" si="4"/>
        <v>0</v>
      </c>
      <c r="L10" s="35">
        <f t="shared" si="4"/>
        <v>0</v>
      </c>
      <c r="M10" s="35">
        <f t="shared" si="4"/>
        <v>4500</v>
      </c>
      <c r="N10" s="35">
        <f>N11</f>
        <v>0</v>
      </c>
      <c r="O10" s="35">
        <f t="shared" ref="O10:Q10" si="5">O11</f>
        <v>0</v>
      </c>
      <c r="P10" s="35">
        <f t="shared" si="5"/>
        <v>0</v>
      </c>
      <c r="Q10" s="35">
        <f t="shared" si="5"/>
        <v>0</v>
      </c>
    </row>
    <row r="11" spans="1:237" x14ac:dyDescent="0.25">
      <c r="A11" s="40">
        <v>1</v>
      </c>
      <c r="B11" s="40">
        <v>1</v>
      </c>
      <c r="C11" s="41" t="s">
        <v>19</v>
      </c>
      <c r="D11" s="42" t="s">
        <v>20</v>
      </c>
      <c r="E11" s="43">
        <f>SUM(F11:H11)</f>
        <v>4499</v>
      </c>
      <c r="F11" s="43">
        <v>4499</v>
      </c>
      <c r="G11" s="43"/>
      <c r="H11" s="44"/>
      <c r="I11" s="43">
        <f>SUM(J11:L11)</f>
        <v>4500</v>
      </c>
      <c r="J11" s="44">
        <v>4500</v>
      </c>
      <c r="K11" s="44"/>
      <c r="L11" s="44"/>
      <c r="M11" s="43">
        <v>4500</v>
      </c>
      <c r="N11" s="43">
        <f>SUM(O11:Q11)</f>
        <v>0</v>
      </c>
      <c r="O11" s="44"/>
      <c r="P11" s="44"/>
      <c r="Q11" s="44"/>
    </row>
    <row r="12" spans="1:237" s="32" customFormat="1" x14ac:dyDescent="0.25">
      <c r="A12" s="33">
        <v>2</v>
      </c>
      <c r="B12" s="33"/>
      <c r="C12" s="45" t="s">
        <v>21</v>
      </c>
      <c r="D12" s="46"/>
      <c r="E12" s="35">
        <f>SUM(E13:E22)</f>
        <v>1238534.8248100001</v>
      </c>
      <c r="F12" s="38"/>
      <c r="G12" s="35"/>
      <c r="H12" s="39"/>
      <c r="I12" s="35">
        <f>SUM(I13:I22)</f>
        <v>185170</v>
      </c>
      <c r="J12" s="35">
        <f t="shared" ref="J12:M12" si="6">SUM(J13:J22)</f>
        <v>111801</v>
      </c>
      <c r="K12" s="35">
        <f t="shared" si="6"/>
        <v>73369</v>
      </c>
      <c r="L12" s="35">
        <f t="shared" si="6"/>
        <v>0</v>
      </c>
      <c r="M12" s="35">
        <f t="shared" si="6"/>
        <v>438741.75899999996</v>
      </c>
      <c r="N12" s="35">
        <f>SUM(N13:N22)</f>
        <v>340207.25900000002</v>
      </c>
      <c r="O12" s="35">
        <f t="shared" ref="O12:Q12" si="7">SUM(O13:O22)</f>
        <v>286120</v>
      </c>
      <c r="P12" s="35">
        <f t="shared" si="7"/>
        <v>54087.258999999998</v>
      </c>
      <c r="Q12" s="35">
        <f t="shared" si="7"/>
        <v>0</v>
      </c>
    </row>
    <row r="13" spans="1:237" x14ac:dyDescent="0.25">
      <c r="A13" s="40">
        <f>A11+1</f>
        <v>2</v>
      </c>
      <c r="B13" s="40">
        <v>1</v>
      </c>
      <c r="C13" s="41" t="s">
        <v>22</v>
      </c>
      <c r="D13" s="47" t="s">
        <v>23</v>
      </c>
      <c r="E13" s="43">
        <f t="shared" ref="E13:E22" si="8">SUM(F13:H13)</f>
        <v>6000</v>
      </c>
      <c r="F13" s="48"/>
      <c r="G13" s="43">
        <v>6000</v>
      </c>
      <c r="H13" s="44"/>
      <c r="I13" s="43">
        <f t="shared" ref="I13:I22" si="9">SUM(J13:L13)</f>
        <v>3000</v>
      </c>
      <c r="J13" s="44"/>
      <c r="K13" s="44">
        <v>3000</v>
      </c>
      <c r="L13" s="44"/>
      <c r="M13" s="43">
        <v>5000</v>
      </c>
      <c r="N13" s="43">
        <f t="shared" ref="N13:N22" si="10">SUM(O13:Q13)</f>
        <v>2000</v>
      </c>
      <c r="O13" s="44"/>
      <c r="P13" s="44">
        <v>2000</v>
      </c>
      <c r="Q13" s="44"/>
    </row>
    <row r="14" spans="1:237" ht="30" x14ac:dyDescent="0.25">
      <c r="A14" s="40">
        <f t="shared" ref="A14:B22" si="11">A13+1</f>
        <v>3</v>
      </c>
      <c r="B14" s="40">
        <f t="shared" si="11"/>
        <v>2</v>
      </c>
      <c r="C14" s="41" t="s">
        <v>24</v>
      </c>
      <c r="D14" s="42" t="s">
        <v>25</v>
      </c>
      <c r="E14" s="43">
        <f t="shared" si="8"/>
        <v>4539.8999999999996</v>
      </c>
      <c r="F14" s="48"/>
      <c r="G14" s="43"/>
      <c r="H14" s="43">
        <v>4539.8999999999996</v>
      </c>
      <c r="I14" s="43">
        <f t="shared" si="9"/>
        <v>2000</v>
      </c>
      <c r="J14" s="44"/>
      <c r="K14" s="44">
        <v>2000</v>
      </c>
      <c r="L14" s="44"/>
      <c r="M14" s="43">
        <v>1319.9590000000001</v>
      </c>
      <c r="N14" s="43">
        <f t="shared" si="10"/>
        <v>14.259</v>
      </c>
      <c r="O14" s="44"/>
      <c r="P14" s="43">
        <v>14.259</v>
      </c>
      <c r="Q14" s="44"/>
    </row>
    <row r="15" spans="1:237" x14ac:dyDescent="0.25">
      <c r="A15" s="40">
        <f t="shared" si="11"/>
        <v>4</v>
      </c>
      <c r="B15" s="40">
        <f t="shared" si="11"/>
        <v>3</v>
      </c>
      <c r="C15" s="41" t="s">
        <v>26</v>
      </c>
      <c r="D15" s="47" t="s">
        <v>27</v>
      </c>
      <c r="E15" s="43">
        <f t="shared" si="8"/>
        <v>7000</v>
      </c>
      <c r="F15" s="44"/>
      <c r="G15" s="43">
        <v>7000</v>
      </c>
      <c r="H15" s="44"/>
      <c r="I15" s="43">
        <f t="shared" si="9"/>
        <v>2800</v>
      </c>
      <c r="J15" s="44"/>
      <c r="K15" s="44">
        <v>2800</v>
      </c>
      <c r="L15" s="44"/>
      <c r="M15" s="43">
        <v>3800</v>
      </c>
      <c r="N15" s="43">
        <f t="shared" si="10"/>
        <v>1000</v>
      </c>
      <c r="O15" s="44"/>
      <c r="P15" s="43">
        <v>1000</v>
      </c>
      <c r="Q15" s="44"/>
    </row>
    <row r="16" spans="1:237" x14ac:dyDescent="0.25">
      <c r="A16" s="40">
        <f t="shared" si="11"/>
        <v>5</v>
      </c>
      <c r="B16" s="40">
        <f t="shared" si="11"/>
        <v>4</v>
      </c>
      <c r="C16" s="41" t="s">
        <v>28</v>
      </c>
      <c r="D16" s="47" t="s">
        <v>27</v>
      </c>
      <c r="E16" s="43">
        <f t="shared" si="8"/>
        <v>7499.6</v>
      </c>
      <c r="F16" s="48"/>
      <c r="G16" s="43">
        <v>7499.6</v>
      </c>
      <c r="H16" s="44"/>
      <c r="I16" s="43">
        <f t="shared" si="9"/>
        <v>4600</v>
      </c>
      <c r="J16" s="44"/>
      <c r="K16" s="44">
        <v>4600</v>
      </c>
      <c r="L16" s="44"/>
      <c r="M16" s="43">
        <v>4600</v>
      </c>
      <c r="N16" s="43">
        <f t="shared" si="10"/>
        <v>0</v>
      </c>
      <c r="O16" s="44"/>
      <c r="P16" s="44"/>
      <c r="Q16" s="44"/>
    </row>
    <row r="17" spans="1:17" x14ac:dyDescent="0.25">
      <c r="A17" s="40">
        <f t="shared" si="11"/>
        <v>6</v>
      </c>
      <c r="B17" s="40">
        <f t="shared" si="11"/>
        <v>5</v>
      </c>
      <c r="C17" s="41" t="s">
        <v>29</v>
      </c>
      <c r="D17" s="47" t="s">
        <v>27</v>
      </c>
      <c r="E17" s="43">
        <f t="shared" si="8"/>
        <v>5998.9248100000004</v>
      </c>
      <c r="F17" s="48"/>
      <c r="G17" s="43">
        <v>5998.9248100000004</v>
      </c>
      <c r="H17" s="44"/>
      <c r="I17" s="43">
        <f t="shared" si="9"/>
        <v>3600</v>
      </c>
      <c r="J17" s="44"/>
      <c r="K17" s="44">
        <v>3600</v>
      </c>
      <c r="L17" s="44"/>
      <c r="M17" s="43">
        <v>3600</v>
      </c>
      <c r="N17" s="43">
        <f t="shared" si="10"/>
        <v>0</v>
      </c>
      <c r="O17" s="44"/>
      <c r="P17" s="44"/>
      <c r="Q17" s="44"/>
    </row>
    <row r="18" spans="1:17" x14ac:dyDescent="0.25">
      <c r="A18" s="40">
        <f t="shared" si="11"/>
        <v>7</v>
      </c>
      <c r="B18" s="40">
        <f t="shared" si="11"/>
        <v>6</v>
      </c>
      <c r="C18" s="41" t="s">
        <v>30</v>
      </c>
      <c r="D18" s="47" t="s">
        <v>31</v>
      </c>
      <c r="E18" s="43">
        <f t="shared" si="8"/>
        <v>5250.9</v>
      </c>
      <c r="F18" s="48"/>
      <c r="G18" s="43">
        <v>5250.9</v>
      </c>
      <c r="H18" s="44"/>
      <c r="I18" s="43">
        <f t="shared" si="9"/>
        <v>0</v>
      </c>
      <c r="J18" s="44"/>
      <c r="K18" s="44"/>
      <c r="L18" s="44"/>
      <c r="M18" s="43">
        <v>4500</v>
      </c>
      <c r="N18" s="43">
        <f t="shared" si="10"/>
        <v>0</v>
      </c>
      <c r="O18" s="44"/>
      <c r="P18" s="44"/>
      <c r="Q18" s="44"/>
    </row>
    <row r="19" spans="1:17" ht="30" x14ac:dyDescent="0.25">
      <c r="A19" s="40">
        <f t="shared" si="11"/>
        <v>8</v>
      </c>
      <c r="B19" s="40">
        <f t="shared" si="11"/>
        <v>7</v>
      </c>
      <c r="C19" s="41" t="s">
        <v>32</v>
      </c>
      <c r="D19" s="42" t="s">
        <v>33</v>
      </c>
      <c r="E19" s="43">
        <f t="shared" si="8"/>
        <v>63929.5</v>
      </c>
      <c r="F19" s="48"/>
      <c r="G19" s="43">
        <v>63929.5</v>
      </c>
      <c r="H19" s="44"/>
      <c r="I19" s="43">
        <f t="shared" si="9"/>
        <v>44600</v>
      </c>
      <c r="J19" s="44"/>
      <c r="K19" s="44">
        <v>44600</v>
      </c>
      <c r="L19" s="44"/>
      <c r="M19" s="43">
        <v>51000</v>
      </c>
      <c r="N19" s="43">
        <f t="shared" si="10"/>
        <v>6400</v>
      </c>
      <c r="O19" s="44"/>
      <c r="P19" s="43">
        <v>6400</v>
      </c>
      <c r="Q19" s="44"/>
    </row>
    <row r="20" spans="1:17" ht="45" x14ac:dyDescent="0.25">
      <c r="A20" s="40">
        <f t="shared" si="11"/>
        <v>9</v>
      </c>
      <c r="B20" s="40">
        <f t="shared" si="11"/>
        <v>8</v>
      </c>
      <c r="C20" s="41" t="s">
        <v>34</v>
      </c>
      <c r="D20" s="47" t="s">
        <v>35</v>
      </c>
      <c r="E20" s="43">
        <v>817316</v>
      </c>
      <c r="F20" s="48">
        <v>693318</v>
      </c>
      <c r="G20" s="43">
        <v>123498</v>
      </c>
      <c r="H20" s="44"/>
      <c r="I20" s="43">
        <f t="shared" si="9"/>
        <v>123570</v>
      </c>
      <c r="J20" s="44">
        <v>111801</v>
      </c>
      <c r="K20" s="44">
        <v>11769</v>
      </c>
      <c r="L20" s="44"/>
      <c r="M20" s="43">
        <v>343921.8</v>
      </c>
      <c r="N20" s="43">
        <f t="shared" si="10"/>
        <v>310793</v>
      </c>
      <c r="O20" s="44">
        <v>286120</v>
      </c>
      <c r="P20" s="44">
        <v>24673</v>
      </c>
      <c r="Q20" s="44"/>
    </row>
    <row r="21" spans="1:17" ht="45" x14ac:dyDescent="0.25">
      <c r="A21" s="40">
        <f t="shared" si="11"/>
        <v>10</v>
      </c>
      <c r="B21" s="40">
        <f t="shared" si="11"/>
        <v>9</v>
      </c>
      <c r="C21" s="41" t="s">
        <v>36</v>
      </c>
      <c r="D21" s="47" t="s">
        <v>37</v>
      </c>
      <c r="E21" s="43">
        <f t="shared" si="8"/>
        <v>167000</v>
      </c>
      <c r="F21" s="48"/>
      <c r="G21" s="43">
        <v>85000</v>
      </c>
      <c r="H21" s="44">
        <v>82000</v>
      </c>
      <c r="I21" s="43">
        <f t="shared" si="9"/>
        <v>500</v>
      </c>
      <c r="J21" s="44"/>
      <c r="K21" s="44">
        <v>500</v>
      </c>
      <c r="L21" s="44"/>
      <c r="M21" s="43">
        <v>10500</v>
      </c>
      <c r="N21" s="43">
        <f t="shared" si="10"/>
        <v>10000</v>
      </c>
      <c r="O21" s="44"/>
      <c r="P21" s="43">
        <v>10000</v>
      </c>
      <c r="Q21" s="44"/>
    </row>
    <row r="22" spans="1:17" ht="30" x14ac:dyDescent="0.25">
      <c r="A22" s="40">
        <f t="shared" si="11"/>
        <v>11</v>
      </c>
      <c r="B22" s="40">
        <f t="shared" si="11"/>
        <v>10</v>
      </c>
      <c r="C22" s="41" t="s">
        <v>38</v>
      </c>
      <c r="D22" s="47" t="s">
        <v>37</v>
      </c>
      <c r="E22" s="43">
        <f t="shared" si="8"/>
        <v>154000</v>
      </c>
      <c r="F22" s="48"/>
      <c r="G22" s="43">
        <v>125000</v>
      </c>
      <c r="H22" s="44">
        <v>29000</v>
      </c>
      <c r="I22" s="43">
        <f t="shared" si="9"/>
        <v>500</v>
      </c>
      <c r="J22" s="44"/>
      <c r="K22" s="44">
        <v>500</v>
      </c>
      <c r="L22" s="44"/>
      <c r="M22" s="43">
        <v>10500</v>
      </c>
      <c r="N22" s="43">
        <f t="shared" si="10"/>
        <v>10000</v>
      </c>
      <c r="O22" s="44"/>
      <c r="P22" s="43">
        <v>10000</v>
      </c>
      <c r="Q22" s="44"/>
    </row>
    <row r="23" spans="1:17" s="32" customFormat="1" x14ac:dyDescent="0.25">
      <c r="A23" s="33">
        <v>3</v>
      </c>
      <c r="B23" s="33"/>
      <c r="C23" s="45" t="s">
        <v>39</v>
      </c>
      <c r="D23" s="46"/>
      <c r="E23" s="35">
        <f>SUM(E24:E32)</f>
        <v>343659.00052</v>
      </c>
      <c r="F23" s="35">
        <f t="shared" ref="F23:Q23" si="12">SUM(F24:F32)</f>
        <v>0</v>
      </c>
      <c r="G23" s="35">
        <f t="shared" si="12"/>
        <v>0</v>
      </c>
      <c r="H23" s="35">
        <f t="shared" si="12"/>
        <v>343659.00052</v>
      </c>
      <c r="I23" s="35">
        <f t="shared" si="12"/>
        <v>20100</v>
      </c>
      <c r="J23" s="35">
        <f t="shared" si="12"/>
        <v>0</v>
      </c>
      <c r="K23" s="35">
        <f t="shared" si="12"/>
        <v>0</v>
      </c>
      <c r="L23" s="35">
        <f t="shared" si="12"/>
        <v>20100</v>
      </c>
      <c r="M23" s="35">
        <f t="shared" si="12"/>
        <v>16029.688984999999</v>
      </c>
      <c r="N23" s="35">
        <f t="shared" si="12"/>
        <v>2772.6410850000002</v>
      </c>
      <c r="O23" s="35">
        <f t="shared" si="12"/>
        <v>0</v>
      </c>
      <c r="P23" s="35">
        <f t="shared" si="12"/>
        <v>0</v>
      </c>
      <c r="Q23" s="35">
        <f t="shared" si="12"/>
        <v>2772.6410850000002</v>
      </c>
    </row>
    <row r="24" spans="1:17" ht="30" x14ac:dyDescent="0.25">
      <c r="A24" s="40">
        <f>A22+1</f>
        <v>12</v>
      </c>
      <c r="B24" s="40">
        <v>1</v>
      </c>
      <c r="C24" s="41" t="s">
        <v>40</v>
      </c>
      <c r="D24" s="47" t="s">
        <v>27</v>
      </c>
      <c r="E24" s="43">
        <f t="shared" ref="E24:E32" si="13">SUM(F24:H24)</f>
        <v>520.77274999999997</v>
      </c>
      <c r="F24" s="48"/>
      <c r="G24" s="43"/>
      <c r="H24" s="43">
        <v>520.77274999999997</v>
      </c>
      <c r="I24" s="43">
        <f t="shared" ref="I24:I32" si="14">SUM(J24:L24)</f>
        <v>0</v>
      </c>
      <c r="J24" s="44"/>
      <c r="K24" s="44"/>
      <c r="L24" s="44"/>
      <c r="M24" s="43">
        <v>520.79999999999995</v>
      </c>
      <c r="N24" s="43">
        <v>520.79999999999995</v>
      </c>
      <c r="O24" s="44"/>
      <c r="P24" s="44"/>
      <c r="Q24" s="43">
        <v>520.79999999999995</v>
      </c>
    </row>
    <row r="25" spans="1:17" ht="30" x14ac:dyDescent="0.25">
      <c r="A25" s="40">
        <f t="shared" ref="A25:B32" si="15">A24+1</f>
        <v>13</v>
      </c>
      <c r="B25" s="40">
        <f t="shared" si="15"/>
        <v>2</v>
      </c>
      <c r="C25" s="41" t="s">
        <v>41</v>
      </c>
      <c r="D25" s="47" t="s">
        <v>27</v>
      </c>
      <c r="E25" s="43">
        <f t="shared" si="13"/>
        <v>408.22577000000001</v>
      </c>
      <c r="F25" s="48"/>
      <c r="G25" s="43"/>
      <c r="H25" s="43">
        <v>408.22577000000001</v>
      </c>
      <c r="I25" s="43">
        <f t="shared" si="14"/>
        <v>0</v>
      </c>
      <c r="J25" s="44"/>
      <c r="K25" s="44"/>
      <c r="L25" s="44"/>
      <c r="M25" s="43"/>
      <c r="N25" s="43">
        <f t="shared" ref="N25:N32" si="16">SUM(O25:Q25)</f>
        <v>0</v>
      </c>
      <c r="O25" s="44"/>
      <c r="P25" s="44"/>
      <c r="Q25" s="44"/>
    </row>
    <row r="26" spans="1:17" ht="30" x14ac:dyDescent="0.25">
      <c r="A26" s="40">
        <f t="shared" si="15"/>
        <v>14</v>
      </c>
      <c r="B26" s="40">
        <f t="shared" si="15"/>
        <v>3</v>
      </c>
      <c r="C26" s="41" t="s">
        <v>42</v>
      </c>
      <c r="D26" s="47" t="s">
        <v>27</v>
      </c>
      <c r="E26" s="43">
        <f t="shared" si="13"/>
        <v>1308.002</v>
      </c>
      <c r="F26" s="48"/>
      <c r="G26" s="43"/>
      <c r="H26" s="43">
        <v>1308.002</v>
      </c>
      <c r="I26" s="43">
        <f t="shared" si="14"/>
        <v>600</v>
      </c>
      <c r="J26" s="44"/>
      <c r="K26" s="44"/>
      <c r="L26" s="44">
        <v>600</v>
      </c>
      <c r="M26" s="43">
        <v>600</v>
      </c>
      <c r="N26" s="43">
        <f t="shared" si="16"/>
        <v>0</v>
      </c>
      <c r="O26" s="44"/>
      <c r="P26" s="44"/>
      <c r="Q26" s="43"/>
    </row>
    <row r="27" spans="1:17" ht="30" x14ac:dyDescent="0.25">
      <c r="A27" s="40">
        <f t="shared" si="15"/>
        <v>15</v>
      </c>
      <c r="B27" s="40">
        <f t="shared" si="15"/>
        <v>4</v>
      </c>
      <c r="C27" s="41" t="s">
        <v>43</v>
      </c>
      <c r="D27" s="47" t="s">
        <v>27</v>
      </c>
      <c r="E27" s="43">
        <f t="shared" si="13"/>
        <v>1363</v>
      </c>
      <c r="F27" s="48"/>
      <c r="G27" s="43"/>
      <c r="H27" s="43">
        <v>1363</v>
      </c>
      <c r="I27" s="43">
        <f t="shared" si="14"/>
        <v>0</v>
      </c>
      <c r="J27" s="44"/>
      <c r="K27" s="44"/>
      <c r="L27" s="44"/>
      <c r="M27" s="43"/>
      <c r="N27" s="43">
        <f t="shared" si="16"/>
        <v>0</v>
      </c>
      <c r="O27" s="44"/>
      <c r="P27" s="44"/>
      <c r="Q27" s="44"/>
    </row>
    <row r="28" spans="1:17" ht="30" x14ac:dyDescent="0.25">
      <c r="A28" s="40">
        <f t="shared" si="15"/>
        <v>16</v>
      </c>
      <c r="B28" s="40">
        <f t="shared" si="15"/>
        <v>5</v>
      </c>
      <c r="C28" s="41" t="s">
        <v>44</v>
      </c>
      <c r="D28" s="47" t="s">
        <v>27</v>
      </c>
      <c r="E28" s="43">
        <f t="shared" si="13"/>
        <v>480</v>
      </c>
      <c r="F28" s="48"/>
      <c r="G28" s="43"/>
      <c r="H28" s="43">
        <v>480</v>
      </c>
      <c r="I28" s="43">
        <f t="shared" si="14"/>
        <v>0</v>
      </c>
      <c r="J28" s="44"/>
      <c r="K28" s="44"/>
      <c r="L28" s="44"/>
      <c r="M28" s="43"/>
      <c r="N28" s="43">
        <f t="shared" si="16"/>
        <v>0</v>
      </c>
      <c r="O28" s="44"/>
      <c r="P28" s="44"/>
      <c r="Q28" s="44"/>
    </row>
    <row r="29" spans="1:17" ht="30" x14ac:dyDescent="0.25">
      <c r="A29" s="40">
        <f t="shared" si="15"/>
        <v>17</v>
      </c>
      <c r="B29" s="40">
        <f t="shared" si="15"/>
        <v>6</v>
      </c>
      <c r="C29" s="41" t="s">
        <v>45</v>
      </c>
      <c r="D29" s="47" t="s">
        <v>27</v>
      </c>
      <c r="E29" s="43">
        <f t="shared" si="13"/>
        <v>359</v>
      </c>
      <c r="F29" s="48"/>
      <c r="G29" s="43"/>
      <c r="H29" s="43">
        <v>359</v>
      </c>
      <c r="I29" s="43">
        <f t="shared" si="14"/>
        <v>0</v>
      </c>
      <c r="J29" s="44"/>
      <c r="K29" s="44"/>
      <c r="L29" s="44"/>
      <c r="M29" s="43"/>
      <c r="N29" s="43">
        <f t="shared" si="16"/>
        <v>0</v>
      </c>
      <c r="O29" s="44"/>
      <c r="P29" s="44"/>
      <c r="Q29" s="44"/>
    </row>
    <row r="30" spans="1:17" x14ac:dyDescent="0.25">
      <c r="A30" s="40">
        <f t="shared" si="15"/>
        <v>18</v>
      </c>
      <c r="B30" s="40">
        <f t="shared" si="15"/>
        <v>7</v>
      </c>
      <c r="C30" s="41" t="s">
        <v>46</v>
      </c>
      <c r="D30" s="47" t="s">
        <v>23</v>
      </c>
      <c r="E30" s="43">
        <f t="shared" si="13"/>
        <v>95312</v>
      </c>
      <c r="F30" s="48"/>
      <c r="G30" s="43"/>
      <c r="H30" s="43">
        <v>95312</v>
      </c>
      <c r="I30" s="43">
        <f t="shared" si="14"/>
        <v>8500</v>
      </c>
      <c r="J30" s="44"/>
      <c r="K30" s="44"/>
      <c r="L30" s="44">
        <v>8500</v>
      </c>
      <c r="M30" s="43">
        <v>10751.841085</v>
      </c>
      <c r="N30" s="43">
        <f t="shared" si="16"/>
        <v>2251.841085</v>
      </c>
      <c r="O30" s="44"/>
      <c r="P30" s="44"/>
      <c r="Q30" s="43">
        <f>M30-L30</f>
        <v>2251.841085</v>
      </c>
    </row>
    <row r="31" spans="1:17" ht="30" x14ac:dyDescent="0.25">
      <c r="A31" s="40">
        <f t="shared" si="15"/>
        <v>19</v>
      </c>
      <c r="B31" s="40">
        <f t="shared" si="15"/>
        <v>8</v>
      </c>
      <c r="C31" s="41" t="s">
        <v>47</v>
      </c>
      <c r="D31" s="47" t="s">
        <v>23</v>
      </c>
      <c r="E31" s="43">
        <f t="shared" si="13"/>
        <v>3908</v>
      </c>
      <c r="F31" s="48"/>
      <c r="G31" s="43"/>
      <c r="H31" s="43">
        <v>3908</v>
      </c>
      <c r="I31" s="43">
        <f t="shared" si="14"/>
        <v>1000</v>
      </c>
      <c r="J31" s="44"/>
      <c r="K31" s="44"/>
      <c r="L31" s="44">
        <v>1000</v>
      </c>
      <c r="M31" s="43">
        <v>1000</v>
      </c>
      <c r="N31" s="43">
        <f t="shared" si="16"/>
        <v>0</v>
      </c>
      <c r="O31" s="44"/>
      <c r="P31" s="44"/>
      <c r="Q31" s="44"/>
    </row>
    <row r="32" spans="1:17" ht="60" x14ac:dyDescent="0.25">
      <c r="A32" s="40">
        <f t="shared" si="15"/>
        <v>20</v>
      </c>
      <c r="B32" s="40">
        <f t="shared" si="15"/>
        <v>9</v>
      </c>
      <c r="C32" s="41" t="s">
        <v>48</v>
      </c>
      <c r="D32" s="47" t="s">
        <v>37</v>
      </c>
      <c r="E32" s="43">
        <f t="shared" si="13"/>
        <v>240000</v>
      </c>
      <c r="F32" s="48"/>
      <c r="G32" s="43"/>
      <c r="H32" s="43">
        <v>240000</v>
      </c>
      <c r="I32" s="43">
        <f t="shared" si="14"/>
        <v>10000</v>
      </c>
      <c r="J32" s="44"/>
      <c r="K32" s="44"/>
      <c r="L32" s="44">
        <v>10000</v>
      </c>
      <c r="M32" s="43">
        <v>3157.0478999999996</v>
      </c>
      <c r="N32" s="43">
        <f t="shared" si="16"/>
        <v>0</v>
      </c>
      <c r="O32" s="44"/>
      <c r="P32" s="44"/>
      <c r="Q32" s="44"/>
    </row>
    <row r="33" spans="1:17" s="32" customFormat="1" x14ac:dyDescent="0.25">
      <c r="A33" s="33" t="s">
        <v>49</v>
      </c>
      <c r="B33" s="33"/>
      <c r="C33" s="45" t="s">
        <v>50</v>
      </c>
      <c r="D33" s="46"/>
      <c r="E33" s="35">
        <f>E34+E70+E96</f>
        <v>289513.12813600001</v>
      </c>
      <c r="F33" s="35">
        <f t="shared" ref="F33:H33" si="17">F34+F70+F96</f>
        <v>62470.212147999999</v>
      </c>
      <c r="G33" s="35">
        <f t="shared" si="17"/>
        <v>109945.138416</v>
      </c>
      <c r="H33" s="35">
        <f t="shared" si="17"/>
        <v>116477.77757200001</v>
      </c>
      <c r="I33" s="35">
        <f>I34+I70+I96</f>
        <v>16700</v>
      </c>
      <c r="J33" s="35">
        <f t="shared" ref="J33:L33" si="18">J34+J70+J96</f>
        <v>0</v>
      </c>
      <c r="K33" s="35">
        <f t="shared" si="18"/>
        <v>0</v>
      </c>
      <c r="L33" s="35">
        <f t="shared" si="18"/>
        <v>16700</v>
      </c>
      <c r="M33" s="35">
        <f>M34+M70+M96</f>
        <v>152925</v>
      </c>
      <c r="N33" s="35">
        <f>N34+N70+N96</f>
        <v>136925</v>
      </c>
      <c r="O33" s="35">
        <f t="shared" ref="O33:Q33" si="19">O34+O70+O96</f>
        <v>54493</v>
      </c>
      <c r="P33" s="35">
        <f t="shared" si="19"/>
        <v>61580</v>
      </c>
      <c r="Q33" s="35">
        <f t="shared" si="19"/>
        <v>20852</v>
      </c>
    </row>
    <row r="34" spans="1:17" s="32" customFormat="1" x14ac:dyDescent="0.25">
      <c r="A34" s="33">
        <v>1</v>
      </c>
      <c r="B34" s="33"/>
      <c r="C34" s="45" t="s">
        <v>18</v>
      </c>
      <c r="D34" s="46"/>
      <c r="E34" s="35">
        <f>SUM(E35:E69)</f>
        <v>62470.212147999999</v>
      </c>
      <c r="F34" s="35">
        <f t="shared" ref="F34:H34" si="20">SUM(F35:F69)</f>
        <v>62470.212147999999</v>
      </c>
      <c r="G34" s="35">
        <f t="shared" si="20"/>
        <v>0</v>
      </c>
      <c r="H34" s="35">
        <f t="shared" si="20"/>
        <v>0</v>
      </c>
      <c r="I34" s="35">
        <f>SUM(I35:I69)</f>
        <v>0</v>
      </c>
      <c r="J34" s="35">
        <f t="shared" ref="J34:M34" si="21">SUM(J35:J69)</f>
        <v>0</v>
      </c>
      <c r="K34" s="35">
        <f t="shared" si="21"/>
        <v>0</v>
      </c>
      <c r="L34" s="35">
        <f t="shared" si="21"/>
        <v>0</v>
      </c>
      <c r="M34" s="35">
        <f t="shared" si="21"/>
        <v>54493</v>
      </c>
      <c r="N34" s="35">
        <f>SUM(N35:N69)</f>
        <v>54493</v>
      </c>
      <c r="O34" s="35">
        <f t="shared" ref="O34:Q34" si="22">SUM(O35:O69)</f>
        <v>54493</v>
      </c>
      <c r="P34" s="35">
        <f t="shared" si="22"/>
        <v>0</v>
      </c>
      <c r="Q34" s="35">
        <f t="shared" si="22"/>
        <v>0</v>
      </c>
    </row>
    <row r="35" spans="1:17" x14ac:dyDescent="0.25">
      <c r="A35" s="40">
        <f>A32+1</f>
        <v>21</v>
      </c>
      <c r="B35" s="40">
        <v>1</v>
      </c>
      <c r="C35" s="41" t="s">
        <v>51</v>
      </c>
      <c r="D35" s="47">
        <v>2022</v>
      </c>
      <c r="E35" s="43">
        <f t="shared" ref="E35:E69" si="23">SUM(F35:H35)</f>
        <v>463.8</v>
      </c>
      <c r="F35" s="43">
        <v>463.8</v>
      </c>
      <c r="G35" s="43"/>
      <c r="H35" s="44"/>
      <c r="I35" s="43">
        <f t="shared" ref="I35:I69" si="24">SUM(J35:L35)</f>
        <v>0</v>
      </c>
      <c r="J35" s="44"/>
      <c r="K35" s="44"/>
      <c r="L35" s="44"/>
      <c r="M35" s="43">
        <v>232</v>
      </c>
      <c r="N35" s="43">
        <f t="shared" ref="N35:N69" si="25">SUM(O35:Q35)</f>
        <v>232</v>
      </c>
      <c r="O35" s="43">
        <v>232</v>
      </c>
      <c r="P35" s="44"/>
      <c r="Q35" s="44"/>
    </row>
    <row r="36" spans="1:17" x14ac:dyDescent="0.25">
      <c r="A36" s="40">
        <f t="shared" ref="A36:B51" si="26">A35+1</f>
        <v>22</v>
      </c>
      <c r="B36" s="40">
        <f t="shared" si="26"/>
        <v>2</v>
      </c>
      <c r="C36" s="41" t="s">
        <v>52</v>
      </c>
      <c r="D36" s="47">
        <v>2022</v>
      </c>
      <c r="E36" s="43">
        <f t="shared" si="23"/>
        <v>463.8</v>
      </c>
      <c r="F36" s="43">
        <v>463.8</v>
      </c>
      <c r="G36" s="43"/>
      <c r="H36" s="44"/>
      <c r="I36" s="43">
        <f t="shared" si="24"/>
        <v>0</v>
      </c>
      <c r="J36" s="44"/>
      <c r="K36" s="44"/>
      <c r="L36" s="44"/>
      <c r="M36" s="43">
        <v>232</v>
      </c>
      <c r="N36" s="43">
        <f t="shared" si="25"/>
        <v>232</v>
      </c>
      <c r="O36" s="43">
        <v>232</v>
      </c>
      <c r="P36" s="44"/>
      <c r="Q36" s="44"/>
    </row>
    <row r="37" spans="1:17" ht="30" x14ac:dyDescent="0.25">
      <c r="A37" s="40">
        <f t="shared" si="26"/>
        <v>23</v>
      </c>
      <c r="B37" s="40">
        <f t="shared" si="26"/>
        <v>3</v>
      </c>
      <c r="C37" s="41" t="s">
        <v>53</v>
      </c>
      <c r="D37" s="47">
        <v>2022</v>
      </c>
      <c r="E37" s="43">
        <f t="shared" si="23"/>
        <v>463.8</v>
      </c>
      <c r="F37" s="43">
        <v>463.8</v>
      </c>
      <c r="G37" s="43"/>
      <c r="H37" s="44"/>
      <c r="I37" s="43">
        <f t="shared" si="24"/>
        <v>0</v>
      </c>
      <c r="J37" s="44"/>
      <c r="K37" s="44"/>
      <c r="L37" s="44"/>
      <c r="M37" s="43">
        <v>233</v>
      </c>
      <c r="N37" s="43">
        <f t="shared" si="25"/>
        <v>233</v>
      </c>
      <c r="O37" s="43">
        <v>233</v>
      </c>
      <c r="P37" s="44"/>
      <c r="Q37" s="44"/>
    </row>
    <row r="38" spans="1:17" x14ac:dyDescent="0.25">
      <c r="A38" s="40">
        <f t="shared" si="26"/>
        <v>24</v>
      </c>
      <c r="B38" s="40">
        <f t="shared" si="26"/>
        <v>4</v>
      </c>
      <c r="C38" s="41" t="s">
        <v>54</v>
      </c>
      <c r="D38" s="47">
        <v>2022</v>
      </c>
      <c r="E38" s="43">
        <f t="shared" si="23"/>
        <v>321.60000000000002</v>
      </c>
      <c r="F38" s="43">
        <v>321.60000000000002</v>
      </c>
      <c r="G38" s="43"/>
      <c r="H38" s="44"/>
      <c r="I38" s="43">
        <f t="shared" si="24"/>
        <v>0</v>
      </c>
      <c r="J38" s="44"/>
      <c r="K38" s="44"/>
      <c r="L38" s="44"/>
      <c r="M38" s="43">
        <v>222</v>
      </c>
      <c r="N38" s="43">
        <f t="shared" si="25"/>
        <v>222</v>
      </c>
      <c r="O38" s="43">
        <v>222</v>
      </c>
      <c r="P38" s="44"/>
      <c r="Q38" s="44"/>
    </row>
    <row r="39" spans="1:17" x14ac:dyDescent="0.25">
      <c r="A39" s="40">
        <f t="shared" si="26"/>
        <v>25</v>
      </c>
      <c r="B39" s="40">
        <f t="shared" si="26"/>
        <v>5</v>
      </c>
      <c r="C39" s="41" t="s">
        <v>55</v>
      </c>
      <c r="D39" s="47">
        <v>2022</v>
      </c>
      <c r="E39" s="43">
        <f t="shared" si="23"/>
        <v>463.1</v>
      </c>
      <c r="F39" s="43">
        <v>463.1</v>
      </c>
      <c r="G39" s="43"/>
      <c r="H39" s="44"/>
      <c r="I39" s="43">
        <f t="shared" si="24"/>
        <v>0</v>
      </c>
      <c r="J39" s="44"/>
      <c r="K39" s="44"/>
      <c r="L39" s="44"/>
      <c r="M39" s="43">
        <v>232</v>
      </c>
      <c r="N39" s="43">
        <f t="shared" si="25"/>
        <v>232</v>
      </c>
      <c r="O39" s="43">
        <v>232</v>
      </c>
      <c r="P39" s="44"/>
      <c r="Q39" s="44"/>
    </row>
    <row r="40" spans="1:17" x14ac:dyDescent="0.25">
      <c r="A40" s="40">
        <f t="shared" si="26"/>
        <v>26</v>
      </c>
      <c r="B40" s="40">
        <f t="shared" si="26"/>
        <v>6</v>
      </c>
      <c r="C40" s="41" t="s">
        <v>56</v>
      </c>
      <c r="D40" s="47">
        <v>2022</v>
      </c>
      <c r="E40" s="43">
        <f t="shared" si="23"/>
        <v>463.4</v>
      </c>
      <c r="F40" s="43">
        <v>463.4</v>
      </c>
      <c r="G40" s="43"/>
      <c r="H40" s="44"/>
      <c r="I40" s="43">
        <f t="shared" si="24"/>
        <v>0</v>
      </c>
      <c r="J40" s="44"/>
      <c r="K40" s="44"/>
      <c r="L40" s="44"/>
      <c r="M40" s="43">
        <v>232</v>
      </c>
      <c r="N40" s="43">
        <f t="shared" si="25"/>
        <v>232</v>
      </c>
      <c r="O40" s="43">
        <v>232</v>
      </c>
      <c r="P40" s="44"/>
      <c r="Q40" s="44"/>
    </row>
    <row r="41" spans="1:17" x14ac:dyDescent="0.25">
      <c r="A41" s="40">
        <f t="shared" si="26"/>
        <v>27</v>
      </c>
      <c r="B41" s="40">
        <f t="shared" si="26"/>
        <v>7</v>
      </c>
      <c r="C41" s="41" t="s">
        <v>57</v>
      </c>
      <c r="D41" s="47">
        <v>2022</v>
      </c>
      <c r="E41" s="43">
        <f t="shared" si="23"/>
        <v>463.8</v>
      </c>
      <c r="F41" s="43">
        <v>463.8</v>
      </c>
      <c r="G41" s="43"/>
      <c r="H41" s="44"/>
      <c r="I41" s="43">
        <f t="shared" si="24"/>
        <v>0</v>
      </c>
      <c r="J41" s="44"/>
      <c r="K41" s="44"/>
      <c r="L41" s="44"/>
      <c r="M41" s="43">
        <v>232</v>
      </c>
      <c r="N41" s="43">
        <f t="shared" si="25"/>
        <v>232</v>
      </c>
      <c r="O41" s="43">
        <v>232</v>
      </c>
      <c r="P41" s="44"/>
      <c r="Q41" s="44"/>
    </row>
    <row r="42" spans="1:17" x14ac:dyDescent="0.25">
      <c r="A42" s="40">
        <f t="shared" si="26"/>
        <v>28</v>
      </c>
      <c r="B42" s="40">
        <f t="shared" si="26"/>
        <v>8</v>
      </c>
      <c r="C42" s="41" t="s">
        <v>58</v>
      </c>
      <c r="D42" s="47">
        <v>2022</v>
      </c>
      <c r="E42" s="43">
        <f t="shared" si="23"/>
        <v>463.2</v>
      </c>
      <c r="F42" s="43">
        <v>463.2</v>
      </c>
      <c r="G42" s="43"/>
      <c r="H42" s="44"/>
      <c r="I42" s="43">
        <f t="shared" si="24"/>
        <v>0</v>
      </c>
      <c r="J42" s="44"/>
      <c r="K42" s="44"/>
      <c r="L42" s="44"/>
      <c r="M42" s="43">
        <v>232</v>
      </c>
      <c r="N42" s="43">
        <f t="shared" si="25"/>
        <v>232</v>
      </c>
      <c r="O42" s="43">
        <v>232</v>
      </c>
      <c r="P42" s="44"/>
      <c r="Q42" s="44"/>
    </row>
    <row r="43" spans="1:17" x14ac:dyDescent="0.25">
      <c r="A43" s="40">
        <f t="shared" si="26"/>
        <v>29</v>
      </c>
      <c r="B43" s="40">
        <f t="shared" si="26"/>
        <v>9</v>
      </c>
      <c r="C43" s="41" t="s">
        <v>59</v>
      </c>
      <c r="D43" s="47">
        <v>2022</v>
      </c>
      <c r="E43" s="43">
        <f t="shared" si="23"/>
        <v>463.3</v>
      </c>
      <c r="F43" s="43">
        <v>463.3</v>
      </c>
      <c r="G43" s="43"/>
      <c r="H43" s="44"/>
      <c r="I43" s="43">
        <f t="shared" si="24"/>
        <v>0</v>
      </c>
      <c r="J43" s="44"/>
      <c r="K43" s="44"/>
      <c r="L43" s="44"/>
      <c r="M43" s="43">
        <v>232</v>
      </c>
      <c r="N43" s="43">
        <f t="shared" si="25"/>
        <v>232</v>
      </c>
      <c r="O43" s="43">
        <v>232</v>
      </c>
      <c r="P43" s="44"/>
      <c r="Q43" s="44"/>
    </row>
    <row r="44" spans="1:17" x14ac:dyDescent="0.25">
      <c r="A44" s="40">
        <f t="shared" si="26"/>
        <v>30</v>
      </c>
      <c r="B44" s="40">
        <f t="shared" si="26"/>
        <v>10</v>
      </c>
      <c r="C44" s="41" t="s">
        <v>60</v>
      </c>
      <c r="D44" s="47">
        <v>2022</v>
      </c>
      <c r="E44" s="43">
        <f t="shared" si="23"/>
        <v>464</v>
      </c>
      <c r="F44" s="43">
        <v>464</v>
      </c>
      <c r="G44" s="43"/>
      <c r="H44" s="44"/>
      <c r="I44" s="43">
        <f t="shared" si="24"/>
        <v>0</v>
      </c>
      <c r="J44" s="44"/>
      <c r="K44" s="44"/>
      <c r="L44" s="44"/>
      <c r="M44" s="43">
        <v>232</v>
      </c>
      <c r="N44" s="43">
        <f t="shared" si="25"/>
        <v>232</v>
      </c>
      <c r="O44" s="43">
        <v>232</v>
      </c>
      <c r="P44" s="44"/>
      <c r="Q44" s="44"/>
    </row>
    <row r="45" spans="1:17" x14ac:dyDescent="0.25">
      <c r="A45" s="40">
        <f t="shared" si="26"/>
        <v>31</v>
      </c>
      <c r="B45" s="40">
        <f t="shared" si="26"/>
        <v>11</v>
      </c>
      <c r="C45" s="41" t="s">
        <v>61</v>
      </c>
      <c r="D45" s="47">
        <v>2022</v>
      </c>
      <c r="E45" s="43">
        <f t="shared" si="23"/>
        <v>463.4</v>
      </c>
      <c r="F45" s="43">
        <v>463.4</v>
      </c>
      <c r="G45" s="43"/>
      <c r="H45" s="44"/>
      <c r="I45" s="43">
        <f t="shared" si="24"/>
        <v>0</v>
      </c>
      <c r="J45" s="44"/>
      <c r="K45" s="44"/>
      <c r="L45" s="44"/>
      <c r="M45" s="43">
        <v>232</v>
      </c>
      <c r="N45" s="43">
        <f t="shared" si="25"/>
        <v>232</v>
      </c>
      <c r="O45" s="43">
        <v>232</v>
      </c>
      <c r="P45" s="44"/>
      <c r="Q45" s="44"/>
    </row>
    <row r="46" spans="1:17" x14ac:dyDescent="0.25">
      <c r="A46" s="40">
        <f t="shared" si="26"/>
        <v>32</v>
      </c>
      <c r="B46" s="40">
        <f t="shared" si="26"/>
        <v>12</v>
      </c>
      <c r="C46" s="41" t="s">
        <v>62</v>
      </c>
      <c r="D46" s="47">
        <v>2022</v>
      </c>
      <c r="E46" s="43">
        <f t="shared" si="23"/>
        <v>463.7</v>
      </c>
      <c r="F46" s="43">
        <v>463.7</v>
      </c>
      <c r="G46" s="43"/>
      <c r="H46" s="44"/>
      <c r="I46" s="43">
        <f t="shared" si="24"/>
        <v>0</v>
      </c>
      <c r="J46" s="44"/>
      <c r="K46" s="44"/>
      <c r="L46" s="44"/>
      <c r="M46" s="43">
        <v>232</v>
      </c>
      <c r="N46" s="43">
        <f t="shared" si="25"/>
        <v>232</v>
      </c>
      <c r="O46" s="43">
        <v>232</v>
      </c>
      <c r="P46" s="44"/>
      <c r="Q46" s="44"/>
    </row>
    <row r="47" spans="1:17" x14ac:dyDescent="0.25">
      <c r="A47" s="40">
        <f t="shared" si="26"/>
        <v>33</v>
      </c>
      <c r="B47" s="40">
        <f t="shared" si="26"/>
        <v>13</v>
      </c>
      <c r="C47" s="41" t="s">
        <v>63</v>
      </c>
      <c r="D47" s="47">
        <v>2022</v>
      </c>
      <c r="E47" s="43">
        <f t="shared" si="23"/>
        <v>763</v>
      </c>
      <c r="F47" s="43">
        <v>763</v>
      </c>
      <c r="G47" s="43"/>
      <c r="H47" s="44"/>
      <c r="I47" s="43">
        <f t="shared" si="24"/>
        <v>0</v>
      </c>
      <c r="J47" s="44"/>
      <c r="K47" s="44"/>
      <c r="L47" s="44"/>
      <c r="M47" s="43">
        <v>763</v>
      </c>
      <c r="N47" s="43">
        <f t="shared" si="25"/>
        <v>763</v>
      </c>
      <c r="O47" s="43">
        <v>763</v>
      </c>
      <c r="P47" s="44"/>
      <c r="Q47" s="44"/>
    </row>
    <row r="48" spans="1:17" x14ac:dyDescent="0.25">
      <c r="A48" s="40">
        <f t="shared" si="26"/>
        <v>34</v>
      </c>
      <c r="B48" s="40">
        <f t="shared" si="26"/>
        <v>14</v>
      </c>
      <c r="C48" s="41" t="s">
        <v>64</v>
      </c>
      <c r="D48" s="47">
        <v>2022</v>
      </c>
      <c r="E48" s="43">
        <f t="shared" si="23"/>
        <v>762.8</v>
      </c>
      <c r="F48" s="43">
        <v>762.8</v>
      </c>
      <c r="G48" s="43"/>
      <c r="H48" s="44"/>
      <c r="I48" s="43">
        <f t="shared" si="24"/>
        <v>0</v>
      </c>
      <c r="J48" s="44"/>
      <c r="K48" s="44"/>
      <c r="L48" s="44"/>
      <c r="M48" s="43">
        <v>762</v>
      </c>
      <c r="N48" s="43">
        <f t="shared" si="25"/>
        <v>762</v>
      </c>
      <c r="O48" s="43">
        <v>762</v>
      </c>
      <c r="P48" s="44"/>
      <c r="Q48" s="44"/>
    </row>
    <row r="49" spans="1:17" x14ac:dyDescent="0.25">
      <c r="A49" s="40">
        <f t="shared" si="26"/>
        <v>35</v>
      </c>
      <c r="B49" s="40">
        <f t="shared" si="26"/>
        <v>15</v>
      </c>
      <c r="C49" s="41" t="s">
        <v>65</v>
      </c>
      <c r="D49" s="47">
        <v>2022</v>
      </c>
      <c r="E49" s="43">
        <f t="shared" si="23"/>
        <v>762.8</v>
      </c>
      <c r="F49" s="43">
        <v>762.8</v>
      </c>
      <c r="G49" s="43"/>
      <c r="H49" s="44"/>
      <c r="I49" s="43">
        <f t="shared" si="24"/>
        <v>0</v>
      </c>
      <c r="J49" s="44"/>
      <c r="K49" s="44"/>
      <c r="L49" s="44"/>
      <c r="M49" s="43">
        <v>461</v>
      </c>
      <c r="N49" s="43">
        <f t="shared" si="25"/>
        <v>461</v>
      </c>
      <c r="O49" s="43">
        <v>461</v>
      </c>
      <c r="P49" s="44"/>
      <c r="Q49" s="44"/>
    </row>
    <row r="50" spans="1:17" x14ac:dyDescent="0.25">
      <c r="A50" s="40">
        <f t="shared" si="26"/>
        <v>36</v>
      </c>
      <c r="B50" s="40">
        <f t="shared" si="26"/>
        <v>16</v>
      </c>
      <c r="C50" s="41" t="s">
        <v>66</v>
      </c>
      <c r="D50" s="47">
        <v>2022</v>
      </c>
      <c r="E50" s="43">
        <f t="shared" si="23"/>
        <v>762.9</v>
      </c>
      <c r="F50" s="43">
        <v>762.9</v>
      </c>
      <c r="G50" s="43"/>
      <c r="H50" s="44"/>
      <c r="I50" s="43">
        <f t="shared" si="24"/>
        <v>0</v>
      </c>
      <c r="J50" s="44"/>
      <c r="K50" s="44"/>
      <c r="L50" s="44"/>
      <c r="M50" s="43">
        <v>461</v>
      </c>
      <c r="N50" s="43">
        <f t="shared" si="25"/>
        <v>461</v>
      </c>
      <c r="O50" s="43">
        <v>461</v>
      </c>
      <c r="P50" s="44"/>
      <c r="Q50" s="44"/>
    </row>
    <row r="51" spans="1:17" ht="30" x14ac:dyDescent="0.25">
      <c r="A51" s="40">
        <f t="shared" si="26"/>
        <v>37</v>
      </c>
      <c r="B51" s="40">
        <f t="shared" si="26"/>
        <v>17</v>
      </c>
      <c r="C51" s="41" t="s">
        <v>67</v>
      </c>
      <c r="D51" s="47">
        <v>2022</v>
      </c>
      <c r="E51" s="43">
        <f t="shared" si="23"/>
        <v>168.5</v>
      </c>
      <c r="F51" s="43">
        <v>168.5</v>
      </c>
      <c r="G51" s="43"/>
      <c r="H51" s="44"/>
      <c r="I51" s="43">
        <f t="shared" si="24"/>
        <v>0</v>
      </c>
      <c r="J51" s="44"/>
      <c r="K51" s="44"/>
      <c r="L51" s="44"/>
      <c r="M51" s="43">
        <v>163</v>
      </c>
      <c r="N51" s="43">
        <f t="shared" si="25"/>
        <v>163</v>
      </c>
      <c r="O51" s="43">
        <v>163</v>
      </c>
      <c r="P51" s="44"/>
      <c r="Q51" s="44"/>
    </row>
    <row r="52" spans="1:17" x14ac:dyDescent="0.25">
      <c r="A52" s="40">
        <f t="shared" ref="A52:B67" si="27">A51+1</f>
        <v>38</v>
      </c>
      <c r="B52" s="40">
        <f t="shared" si="27"/>
        <v>18</v>
      </c>
      <c r="C52" s="41" t="s">
        <v>68</v>
      </c>
      <c r="D52" s="47">
        <v>2022</v>
      </c>
      <c r="E52" s="43">
        <f t="shared" si="23"/>
        <v>962.17600000000004</v>
      </c>
      <c r="F52" s="43">
        <v>962.17600000000004</v>
      </c>
      <c r="G52" s="43"/>
      <c r="H52" s="44"/>
      <c r="I52" s="43">
        <f t="shared" si="24"/>
        <v>0</v>
      </c>
      <c r="J52" s="44"/>
      <c r="K52" s="44"/>
      <c r="L52" s="44"/>
      <c r="M52" s="43">
        <v>960</v>
      </c>
      <c r="N52" s="43">
        <f t="shared" si="25"/>
        <v>960</v>
      </c>
      <c r="O52" s="43">
        <v>960</v>
      </c>
      <c r="P52" s="44"/>
      <c r="Q52" s="44"/>
    </row>
    <row r="53" spans="1:17" x14ac:dyDescent="0.25">
      <c r="A53" s="40">
        <f t="shared" si="27"/>
        <v>39</v>
      </c>
      <c r="B53" s="40">
        <f t="shared" si="27"/>
        <v>19</v>
      </c>
      <c r="C53" s="41" t="s">
        <v>69</v>
      </c>
      <c r="D53" s="47">
        <v>2022</v>
      </c>
      <c r="E53" s="43">
        <f t="shared" si="23"/>
        <v>1003.509</v>
      </c>
      <c r="F53" s="43">
        <v>1003.509</v>
      </c>
      <c r="G53" s="43"/>
      <c r="H53" s="44"/>
      <c r="I53" s="43">
        <f t="shared" si="24"/>
        <v>0</v>
      </c>
      <c r="J53" s="44"/>
      <c r="K53" s="44"/>
      <c r="L53" s="44"/>
      <c r="M53" s="43">
        <v>1000</v>
      </c>
      <c r="N53" s="43">
        <f t="shared" si="25"/>
        <v>1000</v>
      </c>
      <c r="O53" s="43">
        <v>1000</v>
      </c>
      <c r="P53" s="44"/>
      <c r="Q53" s="44"/>
    </row>
    <row r="54" spans="1:17" x14ac:dyDescent="0.25">
      <c r="A54" s="40">
        <f t="shared" si="27"/>
        <v>40</v>
      </c>
      <c r="B54" s="40">
        <f t="shared" si="27"/>
        <v>20</v>
      </c>
      <c r="C54" s="41" t="s">
        <v>70</v>
      </c>
      <c r="D54" s="47">
        <v>2022</v>
      </c>
      <c r="E54" s="43">
        <f t="shared" si="23"/>
        <v>810.381304</v>
      </c>
      <c r="F54" s="43">
        <v>810.381304</v>
      </c>
      <c r="G54" s="43"/>
      <c r="H54" s="44"/>
      <c r="I54" s="43">
        <f t="shared" si="24"/>
        <v>0</v>
      </c>
      <c r="J54" s="44"/>
      <c r="K54" s="44"/>
      <c r="L54" s="44"/>
      <c r="M54" s="43">
        <v>800</v>
      </c>
      <c r="N54" s="43">
        <f t="shared" si="25"/>
        <v>800</v>
      </c>
      <c r="O54" s="43">
        <v>800</v>
      </c>
      <c r="P54" s="44"/>
      <c r="Q54" s="44"/>
    </row>
    <row r="55" spans="1:17" x14ac:dyDescent="0.25">
      <c r="A55" s="40">
        <f t="shared" si="27"/>
        <v>41</v>
      </c>
      <c r="B55" s="40">
        <f t="shared" si="27"/>
        <v>21</v>
      </c>
      <c r="C55" s="41" t="s">
        <v>71</v>
      </c>
      <c r="D55" s="47">
        <v>2022</v>
      </c>
      <c r="E55" s="43">
        <f t="shared" si="23"/>
        <v>1200.577258</v>
      </c>
      <c r="F55" s="43">
        <v>1200.577258</v>
      </c>
      <c r="G55" s="43"/>
      <c r="H55" s="44"/>
      <c r="I55" s="43">
        <f t="shared" si="24"/>
        <v>0</v>
      </c>
      <c r="J55" s="44"/>
      <c r="K55" s="44"/>
      <c r="L55" s="44"/>
      <c r="M55" s="43">
        <v>1200</v>
      </c>
      <c r="N55" s="43">
        <f t="shared" si="25"/>
        <v>1200</v>
      </c>
      <c r="O55" s="43">
        <v>1200</v>
      </c>
      <c r="P55" s="44"/>
      <c r="Q55" s="44"/>
    </row>
    <row r="56" spans="1:17" x14ac:dyDescent="0.25">
      <c r="A56" s="40">
        <f t="shared" si="27"/>
        <v>42</v>
      </c>
      <c r="B56" s="40">
        <f t="shared" si="27"/>
        <v>22</v>
      </c>
      <c r="C56" s="41" t="s">
        <v>72</v>
      </c>
      <c r="D56" s="47">
        <v>2022</v>
      </c>
      <c r="E56" s="43">
        <f t="shared" si="23"/>
        <v>1200.2449999999999</v>
      </c>
      <c r="F56" s="43">
        <v>1200.2449999999999</v>
      </c>
      <c r="G56" s="43"/>
      <c r="H56" s="44"/>
      <c r="I56" s="43">
        <f t="shared" si="24"/>
        <v>0</v>
      </c>
      <c r="J56" s="44"/>
      <c r="K56" s="44"/>
      <c r="L56" s="44"/>
      <c r="M56" s="43">
        <v>1200</v>
      </c>
      <c r="N56" s="43">
        <f t="shared" si="25"/>
        <v>1200</v>
      </c>
      <c r="O56" s="43">
        <v>1200</v>
      </c>
      <c r="P56" s="44"/>
      <c r="Q56" s="44"/>
    </row>
    <row r="57" spans="1:17" x14ac:dyDescent="0.25">
      <c r="A57" s="40">
        <f t="shared" si="27"/>
        <v>43</v>
      </c>
      <c r="B57" s="40">
        <f t="shared" si="27"/>
        <v>23</v>
      </c>
      <c r="C57" s="41" t="s">
        <v>73</v>
      </c>
      <c r="D57" s="47">
        <v>2022</v>
      </c>
      <c r="E57" s="43">
        <f t="shared" si="23"/>
        <v>1204.943307</v>
      </c>
      <c r="F57" s="43">
        <v>1204.943307</v>
      </c>
      <c r="G57" s="43"/>
      <c r="H57" s="44"/>
      <c r="I57" s="43">
        <f t="shared" si="24"/>
        <v>0</v>
      </c>
      <c r="J57" s="44"/>
      <c r="K57" s="44"/>
      <c r="L57" s="44"/>
      <c r="M57" s="43">
        <v>1200</v>
      </c>
      <c r="N57" s="43">
        <f t="shared" si="25"/>
        <v>1200</v>
      </c>
      <c r="O57" s="43">
        <v>1200</v>
      </c>
      <c r="P57" s="44"/>
      <c r="Q57" s="44"/>
    </row>
    <row r="58" spans="1:17" x14ac:dyDescent="0.25">
      <c r="A58" s="40">
        <f t="shared" si="27"/>
        <v>44</v>
      </c>
      <c r="B58" s="40">
        <f t="shared" si="27"/>
        <v>24</v>
      </c>
      <c r="C58" s="41" t="s">
        <v>74</v>
      </c>
      <c r="D58" s="47">
        <v>2022</v>
      </c>
      <c r="E58" s="43">
        <f t="shared" si="23"/>
        <v>1201.3183180000001</v>
      </c>
      <c r="F58" s="43">
        <v>1201.3183180000001</v>
      </c>
      <c r="G58" s="43"/>
      <c r="H58" s="44"/>
      <c r="I58" s="43">
        <f t="shared" si="24"/>
        <v>0</v>
      </c>
      <c r="J58" s="44"/>
      <c r="K58" s="44"/>
      <c r="L58" s="44"/>
      <c r="M58" s="43">
        <v>1200</v>
      </c>
      <c r="N58" s="43">
        <f t="shared" si="25"/>
        <v>1200</v>
      </c>
      <c r="O58" s="43">
        <v>1200</v>
      </c>
      <c r="P58" s="44"/>
      <c r="Q58" s="44"/>
    </row>
    <row r="59" spans="1:17" ht="30" x14ac:dyDescent="0.25">
      <c r="A59" s="40">
        <f t="shared" si="27"/>
        <v>45</v>
      </c>
      <c r="B59" s="40">
        <f t="shared" si="27"/>
        <v>25</v>
      </c>
      <c r="C59" s="41" t="s">
        <v>75</v>
      </c>
      <c r="D59" s="47">
        <v>2022</v>
      </c>
      <c r="E59" s="43">
        <f t="shared" si="23"/>
        <v>3999.7</v>
      </c>
      <c r="F59" s="43">
        <v>3999.7</v>
      </c>
      <c r="G59" s="43"/>
      <c r="H59" s="44"/>
      <c r="I59" s="43">
        <f t="shared" si="24"/>
        <v>0</v>
      </c>
      <c r="J59" s="44"/>
      <c r="K59" s="44"/>
      <c r="L59" s="44"/>
      <c r="M59" s="43">
        <v>3999</v>
      </c>
      <c r="N59" s="43">
        <f t="shared" si="25"/>
        <v>3999</v>
      </c>
      <c r="O59" s="43">
        <v>3999</v>
      </c>
      <c r="P59" s="44"/>
      <c r="Q59" s="44"/>
    </row>
    <row r="60" spans="1:17" x14ac:dyDescent="0.25">
      <c r="A60" s="40">
        <f t="shared" si="27"/>
        <v>46</v>
      </c>
      <c r="B60" s="40">
        <f t="shared" si="27"/>
        <v>26</v>
      </c>
      <c r="C60" s="41" t="s">
        <v>76</v>
      </c>
      <c r="D60" s="47" t="s">
        <v>77</v>
      </c>
      <c r="E60" s="43">
        <f t="shared" si="23"/>
        <v>7808</v>
      </c>
      <c r="F60" s="43">
        <v>7808</v>
      </c>
      <c r="G60" s="43"/>
      <c r="H60" s="44"/>
      <c r="I60" s="43">
        <f t="shared" si="24"/>
        <v>0</v>
      </c>
      <c r="J60" s="44"/>
      <c r="K60" s="44"/>
      <c r="L60" s="44"/>
      <c r="M60" s="43">
        <v>3509</v>
      </c>
      <c r="N60" s="43">
        <f t="shared" si="25"/>
        <v>3509</v>
      </c>
      <c r="O60" s="43">
        <v>3509</v>
      </c>
      <c r="P60" s="44"/>
      <c r="Q60" s="44"/>
    </row>
    <row r="61" spans="1:17" x14ac:dyDescent="0.25">
      <c r="A61" s="40">
        <f t="shared" si="27"/>
        <v>47</v>
      </c>
      <c r="B61" s="40">
        <f t="shared" si="27"/>
        <v>27</v>
      </c>
      <c r="C61" s="41" t="s">
        <v>78</v>
      </c>
      <c r="D61" s="47" t="s">
        <v>77</v>
      </c>
      <c r="E61" s="43">
        <f t="shared" si="23"/>
        <v>3942.018</v>
      </c>
      <c r="F61" s="43">
        <v>3942.018</v>
      </c>
      <c r="G61" s="43"/>
      <c r="H61" s="44"/>
      <c r="I61" s="43">
        <f t="shared" si="24"/>
        <v>0</v>
      </c>
      <c r="J61" s="44"/>
      <c r="K61" s="44"/>
      <c r="L61" s="44"/>
      <c r="M61" s="43">
        <v>3940</v>
      </c>
      <c r="N61" s="43">
        <f t="shared" si="25"/>
        <v>3940</v>
      </c>
      <c r="O61" s="43">
        <v>3940</v>
      </c>
      <c r="P61" s="44"/>
      <c r="Q61" s="44"/>
    </row>
    <row r="62" spans="1:17" x14ac:dyDescent="0.25">
      <c r="A62" s="40">
        <f t="shared" si="27"/>
        <v>48</v>
      </c>
      <c r="B62" s="40">
        <f t="shared" si="27"/>
        <v>28</v>
      </c>
      <c r="C62" s="41" t="s">
        <v>79</v>
      </c>
      <c r="D62" s="47" t="s">
        <v>77</v>
      </c>
      <c r="E62" s="43">
        <f t="shared" si="23"/>
        <v>3804.5239999999999</v>
      </c>
      <c r="F62" s="43">
        <v>3804.5239999999999</v>
      </c>
      <c r="G62" s="43"/>
      <c r="H62" s="44"/>
      <c r="I62" s="43">
        <f t="shared" si="24"/>
        <v>0</v>
      </c>
      <c r="J62" s="44"/>
      <c r="K62" s="44"/>
      <c r="L62" s="44"/>
      <c r="M62" s="43">
        <v>3800</v>
      </c>
      <c r="N62" s="43">
        <f t="shared" si="25"/>
        <v>3800</v>
      </c>
      <c r="O62" s="43">
        <v>3800</v>
      </c>
      <c r="P62" s="44"/>
      <c r="Q62" s="44"/>
    </row>
    <row r="63" spans="1:17" x14ac:dyDescent="0.25">
      <c r="A63" s="40">
        <f t="shared" si="27"/>
        <v>49</v>
      </c>
      <c r="B63" s="40">
        <f t="shared" si="27"/>
        <v>29</v>
      </c>
      <c r="C63" s="41" t="s">
        <v>80</v>
      </c>
      <c r="D63" s="47" t="s">
        <v>77</v>
      </c>
      <c r="E63" s="43">
        <f t="shared" si="23"/>
        <v>4500.8999999999996</v>
      </c>
      <c r="F63" s="43">
        <v>4500.8999999999996</v>
      </c>
      <c r="G63" s="43"/>
      <c r="H63" s="44"/>
      <c r="I63" s="43">
        <f t="shared" si="24"/>
        <v>0</v>
      </c>
      <c r="J63" s="44"/>
      <c r="K63" s="44"/>
      <c r="L63" s="44"/>
      <c r="M63" s="43">
        <v>4500</v>
      </c>
      <c r="N63" s="43">
        <f t="shared" si="25"/>
        <v>4500</v>
      </c>
      <c r="O63" s="43">
        <v>4500</v>
      </c>
      <c r="P63" s="44"/>
      <c r="Q63" s="44"/>
    </row>
    <row r="64" spans="1:17" x14ac:dyDescent="0.25">
      <c r="A64" s="40">
        <f t="shared" si="27"/>
        <v>50</v>
      </c>
      <c r="B64" s="40">
        <f t="shared" si="27"/>
        <v>30</v>
      </c>
      <c r="C64" s="41" t="s">
        <v>81</v>
      </c>
      <c r="D64" s="47" t="s">
        <v>77</v>
      </c>
      <c r="E64" s="43">
        <f t="shared" si="23"/>
        <v>4307.667066</v>
      </c>
      <c r="F64" s="43">
        <v>4307.667066</v>
      </c>
      <c r="G64" s="43"/>
      <c r="H64" s="44"/>
      <c r="I64" s="43">
        <f t="shared" si="24"/>
        <v>0</v>
      </c>
      <c r="J64" s="44"/>
      <c r="K64" s="44"/>
      <c r="L64" s="44"/>
      <c r="M64" s="43">
        <v>4100</v>
      </c>
      <c r="N64" s="43">
        <f t="shared" si="25"/>
        <v>4100</v>
      </c>
      <c r="O64" s="43">
        <v>4100</v>
      </c>
      <c r="P64" s="44"/>
      <c r="Q64" s="44"/>
    </row>
    <row r="65" spans="1:17" x14ac:dyDescent="0.25">
      <c r="A65" s="40">
        <f t="shared" si="27"/>
        <v>51</v>
      </c>
      <c r="B65" s="40">
        <f t="shared" si="27"/>
        <v>31</v>
      </c>
      <c r="C65" s="41" t="s">
        <v>82</v>
      </c>
      <c r="D65" s="47" t="s">
        <v>77</v>
      </c>
      <c r="E65" s="43">
        <f t="shared" si="23"/>
        <v>4200</v>
      </c>
      <c r="F65" s="43">
        <v>4200</v>
      </c>
      <c r="G65" s="43"/>
      <c r="H65" s="44"/>
      <c r="I65" s="43">
        <f t="shared" si="24"/>
        <v>0</v>
      </c>
      <c r="J65" s="44"/>
      <c r="K65" s="44"/>
      <c r="L65" s="44"/>
      <c r="M65" s="43">
        <v>4100</v>
      </c>
      <c r="N65" s="43">
        <f t="shared" si="25"/>
        <v>4100</v>
      </c>
      <c r="O65" s="43">
        <v>4100</v>
      </c>
      <c r="P65" s="44"/>
      <c r="Q65" s="44"/>
    </row>
    <row r="66" spans="1:17" x14ac:dyDescent="0.25">
      <c r="A66" s="40">
        <f t="shared" si="27"/>
        <v>52</v>
      </c>
      <c r="B66" s="40">
        <f t="shared" si="27"/>
        <v>32</v>
      </c>
      <c r="C66" s="41" t="s">
        <v>83</v>
      </c>
      <c r="D66" s="47" t="s">
        <v>77</v>
      </c>
      <c r="E66" s="43">
        <f t="shared" si="23"/>
        <v>4180</v>
      </c>
      <c r="F66" s="43">
        <v>4180</v>
      </c>
      <c r="G66" s="43"/>
      <c r="H66" s="44"/>
      <c r="I66" s="43">
        <f t="shared" si="24"/>
        <v>0</v>
      </c>
      <c r="J66" s="44"/>
      <c r="K66" s="44"/>
      <c r="L66" s="44"/>
      <c r="M66" s="43">
        <v>4100</v>
      </c>
      <c r="N66" s="43">
        <f t="shared" si="25"/>
        <v>4100</v>
      </c>
      <c r="O66" s="43">
        <v>4100</v>
      </c>
      <c r="P66" s="44"/>
      <c r="Q66" s="44"/>
    </row>
    <row r="67" spans="1:17" ht="30" x14ac:dyDescent="0.25">
      <c r="A67" s="40">
        <f t="shared" si="27"/>
        <v>53</v>
      </c>
      <c r="B67" s="40">
        <f t="shared" si="27"/>
        <v>33</v>
      </c>
      <c r="C67" s="41" t="s">
        <v>84</v>
      </c>
      <c r="D67" s="47" t="s">
        <v>77</v>
      </c>
      <c r="E67" s="43">
        <f t="shared" si="23"/>
        <v>4101.2980090000001</v>
      </c>
      <c r="F67" s="43">
        <v>4101.2980090000001</v>
      </c>
      <c r="G67" s="43"/>
      <c r="H67" s="44"/>
      <c r="I67" s="43">
        <f t="shared" si="24"/>
        <v>0</v>
      </c>
      <c r="J67" s="44"/>
      <c r="K67" s="44"/>
      <c r="L67" s="44"/>
      <c r="M67" s="43">
        <v>4100</v>
      </c>
      <c r="N67" s="43">
        <f t="shared" si="25"/>
        <v>4100</v>
      </c>
      <c r="O67" s="43">
        <v>4100</v>
      </c>
      <c r="P67" s="44"/>
      <c r="Q67" s="44"/>
    </row>
    <row r="68" spans="1:17" x14ac:dyDescent="0.25">
      <c r="A68" s="40">
        <f t="shared" ref="A68:B69" si="28">A67+1</f>
        <v>54</v>
      </c>
      <c r="B68" s="40">
        <f t="shared" si="28"/>
        <v>34</v>
      </c>
      <c r="C68" s="41" t="s">
        <v>85</v>
      </c>
      <c r="D68" s="47" t="s">
        <v>77</v>
      </c>
      <c r="E68" s="43">
        <f t="shared" si="23"/>
        <v>1092.0233579999999</v>
      </c>
      <c r="F68" s="43">
        <v>1092.0233579999999</v>
      </c>
      <c r="G68" s="43"/>
      <c r="H68" s="44"/>
      <c r="I68" s="43">
        <f t="shared" si="24"/>
        <v>0</v>
      </c>
      <c r="J68" s="44"/>
      <c r="K68" s="44"/>
      <c r="L68" s="44"/>
      <c r="M68" s="43">
        <v>1091</v>
      </c>
      <c r="N68" s="43">
        <f t="shared" si="25"/>
        <v>1091</v>
      </c>
      <c r="O68" s="43">
        <v>1091</v>
      </c>
      <c r="P68" s="44"/>
      <c r="Q68" s="44"/>
    </row>
    <row r="69" spans="1:17" x14ac:dyDescent="0.25">
      <c r="A69" s="40">
        <f t="shared" si="28"/>
        <v>55</v>
      </c>
      <c r="B69" s="40">
        <f t="shared" si="28"/>
        <v>35</v>
      </c>
      <c r="C69" s="41" t="s">
        <v>86</v>
      </c>
      <c r="D69" s="47" t="s">
        <v>77</v>
      </c>
      <c r="E69" s="43">
        <f t="shared" si="23"/>
        <v>4310.0315280000004</v>
      </c>
      <c r="F69" s="43">
        <v>4310.0315280000004</v>
      </c>
      <c r="G69" s="43"/>
      <c r="H69" s="44"/>
      <c r="I69" s="43">
        <f t="shared" si="24"/>
        <v>0</v>
      </c>
      <c r="J69" s="44"/>
      <c r="K69" s="44"/>
      <c r="L69" s="44"/>
      <c r="M69" s="43">
        <v>4309</v>
      </c>
      <c r="N69" s="43">
        <f t="shared" si="25"/>
        <v>4309</v>
      </c>
      <c r="O69" s="43">
        <v>4309</v>
      </c>
      <c r="P69" s="44"/>
      <c r="Q69" s="44"/>
    </row>
    <row r="70" spans="1:17" s="32" customFormat="1" x14ac:dyDescent="0.25">
      <c r="A70" s="33">
        <v>2</v>
      </c>
      <c r="B70" s="33"/>
      <c r="C70" s="45" t="s">
        <v>87</v>
      </c>
      <c r="D70" s="46"/>
      <c r="E70" s="35">
        <f>SUM(E71:E95)</f>
        <v>110565.138416</v>
      </c>
      <c r="F70" s="35">
        <f t="shared" ref="F70:H70" si="29">SUM(F71:F95)</f>
        <v>0</v>
      </c>
      <c r="G70" s="35">
        <f t="shared" si="29"/>
        <v>109945.138416</v>
      </c>
      <c r="H70" s="35">
        <f t="shared" si="29"/>
        <v>0</v>
      </c>
      <c r="I70" s="35">
        <f>SUM(I71:I95)</f>
        <v>0</v>
      </c>
      <c r="J70" s="35">
        <f t="shared" ref="J70:L70" si="30">SUM(J71:J95)</f>
        <v>0</v>
      </c>
      <c r="K70" s="35">
        <f t="shared" si="30"/>
        <v>0</v>
      </c>
      <c r="L70" s="35">
        <f t="shared" si="30"/>
        <v>0</v>
      </c>
      <c r="M70" s="35">
        <f>SUM(M71:M95)</f>
        <v>61580</v>
      </c>
      <c r="N70" s="35">
        <f>SUM(N71:N95)</f>
        <v>61580</v>
      </c>
      <c r="O70" s="35">
        <f t="shared" ref="O70:Q70" si="31">SUM(O71:O95)</f>
        <v>0</v>
      </c>
      <c r="P70" s="35">
        <f t="shared" si="31"/>
        <v>61580</v>
      </c>
      <c r="Q70" s="35">
        <f t="shared" si="31"/>
        <v>0</v>
      </c>
    </row>
    <row r="71" spans="1:17" x14ac:dyDescent="0.25">
      <c r="A71" s="40">
        <f>A69+1</f>
        <v>56</v>
      </c>
      <c r="B71" s="40">
        <v>1</v>
      </c>
      <c r="C71" s="41" t="s">
        <v>88</v>
      </c>
      <c r="D71" s="47">
        <v>2022</v>
      </c>
      <c r="E71" s="43">
        <f t="shared" ref="E71:E95" si="32">SUM(F71:H71)</f>
        <v>7495.1</v>
      </c>
      <c r="F71" s="44"/>
      <c r="G71" s="43">
        <v>7495.1</v>
      </c>
      <c r="H71" s="44"/>
      <c r="I71" s="43">
        <f t="shared" ref="I71:I95" si="33">SUM(J71:L71)</f>
        <v>0</v>
      </c>
      <c r="J71" s="44"/>
      <c r="K71" s="44"/>
      <c r="L71" s="44"/>
      <c r="M71" s="43">
        <v>5000</v>
      </c>
      <c r="N71" s="43">
        <f>SUM(O71:Q71)</f>
        <v>5000</v>
      </c>
      <c r="O71" s="44"/>
      <c r="P71" s="43">
        <v>5000</v>
      </c>
      <c r="Q71" s="44"/>
    </row>
    <row r="72" spans="1:17" x14ac:dyDescent="0.25">
      <c r="A72" s="40">
        <f>A71+1</f>
        <v>57</v>
      </c>
      <c r="B72" s="40">
        <f>B71+1</f>
        <v>2</v>
      </c>
      <c r="C72" s="41" t="s">
        <v>89</v>
      </c>
      <c r="D72" s="47">
        <v>2022</v>
      </c>
      <c r="E72" s="43">
        <f t="shared" si="32"/>
        <v>14898.2</v>
      </c>
      <c r="F72" s="44"/>
      <c r="G72" s="43">
        <v>14898.2</v>
      </c>
      <c r="H72" s="44"/>
      <c r="I72" s="43">
        <f t="shared" si="33"/>
        <v>0</v>
      </c>
      <c r="J72" s="44"/>
      <c r="K72" s="44"/>
      <c r="L72" s="44"/>
      <c r="M72" s="43">
        <v>7000</v>
      </c>
      <c r="N72" s="43">
        <f>SUM(O72:Q72)</f>
        <v>7000</v>
      </c>
      <c r="O72" s="44"/>
      <c r="P72" s="43">
        <v>7000</v>
      </c>
      <c r="Q72" s="44"/>
    </row>
    <row r="73" spans="1:17" ht="30" x14ac:dyDescent="0.25">
      <c r="A73" s="40">
        <f t="shared" ref="A73:B88" si="34">A72+1</f>
        <v>58</v>
      </c>
      <c r="B73" s="40">
        <f t="shared" si="34"/>
        <v>3</v>
      </c>
      <c r="C73" s="41" t="s">
        <v>90</v>
      </c>
      <c r="D73" s="47">
        <v>2022</v>
      </c>
      <c r="E73" s="43">
        <f t="shared" si="32"/>
        <v>8217.3999349999995</v>
      </c>
      <c r="F73" s="44"/>
      <c r="G73" s="43">
        <v>8217.3999349999995</v>
      </c>
      <c r="H73" s="44"/>
      <c r="I73" s="43">
        <f t="shared" si="33"/>
        <v>0</v>
      </c>
      <c r="J73" s="44"/>
      <c r="K73" s="44"/>
      <c r="L73" s="44"/>
      <c r="M73" s="43">
        <v>6984</v>
      </c>
      <c r="N73" s="43">
        <f>SUM(O73:Q73)</f>
        <v>6984</v>
      </c>
      <c r="O73" s="44"/>
      <c r="P73" s="43">
        <v>6984</v>
      </c>
      <c r="Q73" s="44"/>
    </row>
    <row r="74" spans="1:17" ht="30" x14ac:dyDescent="0.25">
      <c r="A74" s="40">
        <f t="shared" si="34"/>
        <v>59</v>
      </c>
      <c r="B74" s="40">
        <f t="shared" si="34"/>
        <v>4</v>
      </c>
      <c r="C74" s="41" t="s">
        <v>91</v>
      </c>
      <c r="D74" s="47">
        <v>2022</v>
      </c>
      <c r="E74" s="43">
        <f t="shared" si="32"/>
        <v>1146.46218</v>
      </c>
      <c r="F74" s="44"/>
      <c r="G74" s="49">
        <v>1146.46218</v>
      </c>
      <c r="H74" s="44"/>
      <c r="I74" s="43">
        <f t="shared" si="33"/>
        <v>0</v>
      </c>
      <c r="J74" s="44"/>
      <c r="K74" s="44"/>
      <c r="L74" s="44"/>
      <c r="M74" s="43"/>
      <c r="N74" s="43"/>
      <c r="O74" s="44"/>
      <c r="P74" s="43"/>
      <c r="Q74" s="44"/>
    </row>
    <row r="75" spans="1:17" x14ac:dyDescent="0.25">
      <c r="A75" s="40">
        <f t="shared" si="34"/>
        <v>60</v>
      </c>
      <c r="B75" s="40">
        <f t="shared" si="34"/>
        <v>5</v>
      </c>
      <c r="C75" s="41" t="s">
        <v>92</v>
      </c>
      <c r="D75" s="47">
        <v>2022</v>
      </c>
      <c r="E75" s="43">
        <f t="shared" si="32"/>
        <v>349.46534000000003</v>
      </c>
      <c r="F75" s="44"/>
      <c r="G75" s="43">
        <v>349.46534000000003</v>
      </c>
      <c r="H75" s="44"/>
      <c r="I75" s="43">
        <f t="shared" si="33"/>
        <v>0</v>
      </c>
      <c r="J75" s="44"/>
      <c r="K75" s="44"/>
      <c r="L75" s="44"/>
      <c r="M75" s="43">
        <v>349</v>
      </c>
      <c r="N75" s="43">
        <f t="shared" ref="N75:N90" si="35">SUM(O75:Q75)</f>
        <v>349</v>
      </c>
      <c r="O75" s="44"/>
      <c r="P75" s="43">
        <v>349</v>
      </c>
      <c r="Q75" s="44"/>
    </row>
    <row r="76" spans="1:17" x14ac:dyDescent="0.25">
      <c r="A76" s="40">
        <f t="shared" si="34"/>
        <v>61</v>
      </c>
      <c r="B76" s="40">
        <f t="shared" si="34"/>
        <v>6</v>
      </c>
      <c r="C76" s="41" t="s">
        <v>93</v>
      </c>
      <c r="D76" s="47">
        <v>2022</v>
      </c>
      <c r="E76" s="43">
        <f t="shared" si="32"/>
        <v>299.838526</v>
      </c>
      <c r="F76" s="44"/>
      <c r="G76" s="43">
        <v>299.838526</v>
      </c>
      <c r="H76" s="44"/>
      <c r="I76" s="43">
        <f t="shared" si="33"/>
        <v>0</v>
      </c>
      <c r="J76" s="44"/>
      <c r="K76" s="44"/>
      <c r="L76" s="44"/>
      <c r="M76" s="43">
        <v>299</v>
      </c>
      <c r="N76" s="43">
        <f t="shared" si="35"/>
        <v>299</v>
      </c>
      <c r="O76" s="44"/>
      <c r="P76" s="43">
        <v>299</v>
      </c>
      <c r="Q76" s="44"/>
    </row>
    <row r="77" spans="1:17" x14ac:dyDescent="0.25">
      <c r="A77" s="40">
        <f t="shared" si="34"/>
        <v>62</v>
      </c>
      <c r="B77" s="40">
        <f t="shared" si="34"/>
        <v>7</v>
      </c>
      <c r="C77" s="41" t="s">
        <v>94</v>
      </c>
      <c r="D77" s="47">
        <v>2022</v>
      </c>
      <c r="E77" s="43">
        <f t="shared" si="32"/>
        <v>399.27600699999999</v>
      </c>
      <c r="F77" s="44"/>
      <c r="G77" s="43">
        <v>399.27600699999999</v>
      </c>
      <c r="H77" s="44"/>
      <c r="I77" s="43">
        <f t="shared" si="33"/>
        <v>0</v>
      </c>
      <c r="J77" s="44"/>
      <c r="K77" s="44"/>
      <c r="L77" s="44"/>
      <c r="M77" s="43">
        <v>399</v>
      </c>
      <c r="N77" s="43">
        <f t="shared" si="35"/>
        <v>399</v>
      </c>
      <c r="O77" s="44"/>
      <c r="P77" s="43">
        <v>399</v>
      </c>
      <c r="Q77" s="44"/>
    </row>
    <row r="78" spans="1:17" x14ac:dyDescent="0.25">
      <c r="A78" s="40">
        <f t="shared" si="34"/>
        <v>63</v>
      </c>
      <c r="B78" s="40">
        <f t="shared" si="34"/>
        <v>8</v>
      </c>
      <c r="C78" s="41" t="s">
        <v>95</v>
      </c>
      <c r="D78" s="47">
        <v>2022</v>
      </c>
      <c r="E78" s="43">
        <f t="shared" si="32"/>
        <v>399.62365</v>
      </c>
      <c r="F78" s="44"/>
      <c r="G78" s="43">
        <v>399.62365</v>
      </c>
      <c r="H78" s="44"/>
      <c r="I78" s="43">
        <f t="shared" si="33"/>
        <v>0</v>
      </c>
      <c r="J78" s="44"/>
      <c r="K78" s="44"/>
      <c r="L78" s="44"/>
      <c r="M78" s="43">
        <v>399</v>
      </c>
      <c r="N78" s="43">
        <f t="shared" si="35"/>
        <v>399</v>
      </c>
      <c r="O78" s="44"/>
      <c r="P78" s="43">
        <v>399</v>
      </c>
      <c r="Q78" s="44"/>
    </row>
    <row r="79" spans="1:17" x14ac:dyDescent="0.25">
      <c r="A79" s="40">
        <f t="shared" si="34"/>
        <v>64</v>
      </c>
      <c r="B79" s="40">
        <f t="shared" si="34"/>
        <v>9</v>
      </c>
      <c r="C79" s="41" t="s">
        <v>96</v>
      </c>
      <c r="D79" s="47">
        <v>2022</v>
      </c>
      <c r="E79" s="43">
        <f t="shared" si="32"/>
        <v>298.721181</v>
      </c>
      <c r="F79" s="44"/>
      <c r="G79" s="43">
        <v>298.721181</v>
      </c>
      <c r="H79" s="44"/>
      <c r="I79" s="43">
        <f t="shared" si="33"/>
        <v>0</v>
      </c>
      <c r="J79" s="44"/>
      <c r="K79" s="44"/>
      <c r="L79" s="44"/>
      <c r="M79" s="43">
        <v>298</v>
      </c>
      <c r="N79" s="43">
        <f t="shared" si="35"/>
        <v>298</v>
      </c>
      <c r="O79" s="44"/>
      <c r="P79" s="43">
        <v>298</v>
      </c>
      <c r="Q79" s="44"/>
    </row>
    <row r="80" spans="1:17" x14ac:dyDescent="0.25">
      <c r="A80" s="40">
        <f t="shared" si="34"/>
        <v>65</v>
      </c>
      <c r="B80" s="40">
        <f t="shared" si="34"/>
        <v>10</v>
      </c>
      <c r="C80" s="41" t="s">
        <v>97</v>
      </c>
      <c r="D80" s="47">
        <v>2022</v>
      </c>
      <c r="E80" s="43">
        <f t="shared" si="32"/>
        <v>389.4</v>
      </c>
      <c r="F80" s="44"/>
      <c r="G80" s="43">
        <v>389.4</v>
      </c>
      <c r="H80" s="44"/>
      <c r="I80" s="43">
        <f t="shared" si="33"/>
        <v>0</v>
      </c>
      <c r="J80" s="44"/>
      <c r="K80" s="44"/>
      <c r="L80" s="44"/>
      <c r="M80" s="43">
        <v>389</v>
      </c>
      <c r="N80" s="43">
        <f t="shared" si="35"/>
        <v>389</v>
      </c>
      <c r="O80" s="44"/>
      <c r="P80" s="43">
        <v>389</v>
      </c>
      <c r="Q80" s="44"/>
    </row>
    <row r="81" spans="1:17" x14ac:dyDescent="0.25">
      <c r="A81" s="40">
        <f t="shared" si="34"/>
        <v>66</v>
      </c>
      <c r="B81" s="40">
        <f t="shared" si="34"/>
        <v>11</v>
      </c>
      <c r="C81" s="41" t="s">
        <v>98</v>
      </c>
      <c r="D81" s="47">
        <v>2022</v>
      </c>
      <c r="E81" s="43">
        <f t="shared" si="32"/>
        <v>349.72109699999999</v>
      </c>
      <c r="F81" s="44"/>
      <c r="G81" s="43">
        <v>349.72109699999999</v>
      </c>
      <c r="H81" s="44"/>
      <c r="I81" s="43">
        <f t="shared" si="33"/>
        <v>0</v>
      </c>
      <c r="J81" s="44"/>
      <c r="K81" s="44"/>
      <c r="L81" s="44"/>
      <c r="M81" s="43">
        <v>349</v>
      </c>
      <c r="N81" s="43">
        <f t="shared" si="35"/>
        <v>349</v>
      </c>
      <c r="O81" s="44"/>
      <c r="P81" s="43">
        <v>349</v>
      </c>
      <c r="Q81" s="44"/>
    </row>
    <row r="82" spans="1:17" x14ac:dyDescent="0.25">
      <c r="A82" s="40">
        <f t="shared" si="34"/>
        <v>67</v>
      </c>
      <c r="B82" s="40">
        <f t="shared" si="34"/>
        <v>12</v>
      </c>
      <c r="C82" s="41" t="s">
        <v>99</v>
      </c>
      <c r="D82" s="47">
        <v>2022</v>
      </c>
      <c r="E82" s="43">
        <f t="shared" si="32"/>
        <v>368.23050000000001</v>
      </c>
      <c r="F82" s="44"/>
      <c r="G82" s="43">
        <v>368.23050000000001</v>
      </c>
      <c r="H82" s="44"/>
      <c r="I82" s="43">
        <f t="shared" si="33"/>
        <v>0</v>
      </c>
      <c r="J82" s="44"/>
      <c r="K82" s="44"/>
      <c r="L82" s="44"/>
      <c r="M82" s="43">
        <v>364</v>
      </c>
      <c r="N82" s="43">
        <f t="shared" si="35"/>
        <v>364</v>
      </c>
      <c r="O82" s="44"/>
      <c r="P82" s="43">
        <v>364</v>
      </c>
      <c r="Q82" s="44"/>
    </row>
    <row r="83" spans="1:17" ht="30" x14ac:dyDescent="0.25">
      <c r="A83" s="40">
        <f t="shared" si="34"/>
        <v>68</v>
      </c>
      <c r="B83" s="40">
        <f t="shared" si="34"/>
        <v>13</v>
      </c>
      <c r="C83" s="41" t="s">
        <v>100</v>
      </c>
      <c r="D83" s="47">
        <v>2022</v>
      </c>
      <c r="E83" s="43">
        <f t="shared" si="32"/>
        <v>751.7</v>
      </c>
      <c r="F83" s="44"/>
      <c r="G83" s="43">
        <v>751.7</v>
      </c>
      <c r="H83" s="44"/>
      <c r="I83" s="43">
        <f t="shared" si="33"/>
        <v>0</v>
      </c>
      <c r="J83" s="44"/>
      <c r="K83" s="44"/>
      <c r="L83" s="44"/>
      <c r="M83" s="43">
        <v>650</v>
      </c>
      <c r="N83" s="43">
        <f t="shared" si="35"/>
        <v>650</v>
      </c>
      <c r="O83" s="44"/>
      <c r="P83" s="43">
        <v>650</v>
      </c>
      <c r="Q83" s="44"/>
    </row>
    <row r="84" spans="1:17" ht="30" x14ac:dyDescent="0.25">
      <c r="A84" s="40">
        <f t="shared" si="34"/>
        <v>69</v>
      </c>
      <c r="B84" s="40">
        <f t="shared" si="34"/>
        <v>14</v>
      </c>
      <c r="C84" s="41" t="s">
        <v>101</v>
      </c>
      <c r="D84" s="47">
        <v>2022</v>
      </c>
      <c r="E84" s="43">
        <f t="shared" si="32"/>
        <v>1047</v>
      </c>
      <c r="F84" s="44"/>
      <c r="G84" s="43">
        <v>1047</v>
      </c>
      <c r="H84" s="44"/>
      <c r="I84" s="43">
        <f t="shared" si="33"/>
        <v>0</v>
      </c>
      <c r="J84" s="44"/>
      <c r="K84" s="44"/>
      <c r="L84" s="44"/>
      <c r="M84" s="43">
        <v>850</v>
      </c>
      <c r="N84" s="43">
        <f t="shared" si="35"/>
        <v>850</v>
      </c>
      <c r="O84" s="44"/>
      <c r="P84" s="43">
        <v>850</v>
      </c>
      <c r="Q84" s="44"/>
    </row>
    <row r="85" spans="1:17" ht="30" x14ac:dyDescent="0.25">
      <c r="A85" s="40">
        <f t="shared" si="34"/>
        <v>70</v>
      </c>
      <c r="B85" s="40">
        <f t="shared" si="34"/>
        <v>15</v>
      </c>
      <c r="C85" s="41" t="s">
        <v>102</v>
      </c>
      <c r="D85" s="47">
        <v>2022</v>
      </c>
      <c r="E85" s="43">
        <f t="shared" si="32"/>
        <v>2368.5</v>
      </c>
      <c r="F85" s="44"/>
      <c r="G85" s="43">
        <v>2368.5</v>
      </c>
      <c r="H85" s="44"/>
      <c r="I85" s="43">
        <f t="shared" si="33"/>
        <v>0</v>
      </c>
      <c r="J85" s="44"/>
      <c r="K85" s="44"/>
      <c r="L85" s="44"/>
      <c r="M85" s="43">
        <v>250</v>
      </c>
      <c r="N85" s="43">
        <f t="shared" si="35"/>
        <v>250</v>
      </c>
      <c r="O85" s="44"/>
      <c r="P85" s="43">
        <v>250</v>
      </c>
      <c r="Q85" s="44"/>
    </row>
    <row r="86" spans="1:17" x14ac:dyDescent="0.25">
      <c r="A86" s="40">
        <f t="shared" si="34"/>
        <v>71</v>
      </c>
      <c r="B86" s="40">
        <f t="shared" si="34"/>
        <v>16</v>
      </c>
      <c r="C86" s="41" t="s">
        <v>103</v>
      </c>
      <c r="D86" s="47" t="s">
        <v>77</v>
      </c>
      <c r="E86" s="43">
        <f t="shared" si="32"/>
        <v>8498.9</v>
      </c>
      <c r="F86" s="44"/>
      <c r="G86" s="43">
        <v>8498.9</v>
      </c>
      <c r="H86" s="44"/>
      <c r="I86" s="43">
        <f t="shared" si="33"/>
        <v>0</v>
      </c>
      <c r="J86" s="44"/>
      <c r="K86" s="44"/>
      <c r="L86" s="44"/>
      <c r="M86" s="43">
        <v>5000</v>
      </c>
      <c r="N86" s="43">
        <f t="shared" si="35"/>
        <v>5000</v>
      </c>
      <c r="O86" s="44"/>
      <c r="P86" s="43">
        <v>5000</v>
      </c>
      <c r="Q86" s="44"/>
    </row>
    <row r="87" spans="1:17" x14ac:dyDescent="0.25">
      <c r="A87" s="40">
        <f t="shared" si="34"/>
        <v>72</v>
      </c>
      <c r="B87" s="40">
        <f t="shared" si="34"/>
        <v>17</v>
      </c>
      <c r="C87" s="41" t="s">
        <v>104</v>
      </c>
      <c r="D87" s="47" t="s">
        <v>77</v>
      </c>
      <c r="E87" s="43">
        <f t="shared" si="32"/>
        <v>6999.8</v>
      </c>
      <c r="F87" s="44"/>
      <c r="G87" s="43">
        <v>6999.8</v>
      </c>
      <c r="H87" s="44"/>
      <c r="I87" s="43">
        <f t="shared" si="33"/>
        <v>0</v>
      </c>
      <c r="J87" s="44"/>
      <c r="K87" s="44"/>
      <c r="L87" s="44"/>
      <c r="M87" s="43">
        <v>3500</v>
      </c>
      <c r="N87" s="43">
        <f t="shared" si="35"/>
        <v>3500</v>
      </c>
      <c r="O87" s="44"/>
      <c r="P87" s="43">
        <v>3500</v>
      </c>
      <c r="Q87" s="44"/>
    </row>
    <row r="88" spans="1:17" x14ac:dyDescent="0.25">
      <c r="A88" s="40">
        <f t="shared" si="34"/>
        <v>73</v>
      </c>
      <c r="B88" s="40">
        <f t="shared" si="34"/>
        <v>18</v>
      </c>
      <c r="C88" s="41" t="s">
        <v>105</v>
      </c>
      <c r="D88" s="47" t="s">
        <v>77</v>
      </c>
      <c r="E88" s="43">
        <f t="shared" si="32"/>
        <v>6994.2</v>
      </c>
      <c r="F88" s="44"/>
      <c r="G88" s="43">
        <v>6994.2</v>
      </c>
      <c r="H88" s="44"/>
      <c r="I88" s="43">
        <f t="shared" si="33"/>
        <v>0</v>
      </c>
      <c r="J88" s="44"/>
      <c r="K88" s="44"/>
      <c r="L88" s="44"/>
      <c r="M88" s="43">
        <v>3300</v>
      </c>
      <c r="N88" s="43">
        <f t="shared" si="35"/>
        <v>3300</v>
      </c>
      <c r="O88" s="44"/>
      <c r="P88" s="43">
        <v>3300</v>
      </c>
      <c r="Q88" s="44"/>
    </row>
    <row r="89" spans="1:17" x14ac:dyDescent="0.25">
      <c r="A89" s="40">
        <f t="shared" ref="A89:B95" si="36">A88+1</f>
        <v>74</v>
      </c>
      <c r="B89" s="40">
        <f t="shared" si="36"/>
        <v>19</v>
      </c>
      <c r="C89" s="41" t="s">
        <v>106</v>
      </c>
      <c r="D89" s="47" t="s">
        <v>77</v>
      </c>
      <c r="E89" s="43">
        <f t="shared" si="32"/>
        <v>8495</v>
      </c>
      <c r="F89" s="44"/>
      <c r="G89" s="43">
        <v>8495</v>
      </c>
      <c r="H89" s="44"/>
      <c r="I89" s="43">
        <f t="shared" si="33"/>
        <v>0</v>
      </c>
      <c r="J89" s="44"/>
      <c r="K89" s="44"/>
      <c r="L89" s="44"/>
      <c r="M89" s="43">
        <v>3200</v>
      </c>
      <c r="N89" s="43">
        <f t="shared" si="35"/>
        <v>3200</v>
      </c>
      <c r="O89" s="44"/>
      <c r="P89" s="43">
        <v>3200</v>
      </c>
      <c r="Q89" s="44"/>
    </row>
    <row r="90" spans="1:17" ht="30" x14ac:dyDescent="0.25">
      <c r="A90" s="40">
        <f t="shared" si="36"/>
        <v>75</v>
      </c>
      <c r="B90" s="40">
        <f t="shared" si="36"/>
        <v>20</v>
      </c>
      <c r="C90" s="41" t="s">
        <v>107</v>
      </c>
      <c r="D90" s="47" t="s">
        <v>77</v>
      </c>
      <c r="E90" s="43">
        <f t="shared" si="32"/>
        <v>8488.7000000000007</v>
      </c>
      <c r="F90" s="44"/>
      <c r="G90" s="43">
        <v>8488.7000000000007</v>
      </c>
      <c r="H90" s="44"/>
      <c r="I90" s="43">
        <f t="shared" si="33"/>
        <v>0</v>
      </c>
      <c r="J90" s="44"/>
      <c r="K90" s="44"/>
      <c r="L90" s="44"/>
      <c r="M90" s="43">
        <v>5300</v>
      </c>
      <c r="N90" s="43">
        <f t="shared" si="35"/>
        <v>5300</v>
      </c>
      <c r="O90" s="44"/>
      <c r="P90" s="43">
        <v>5300</v>
      </c>
      <c r="Q90" s="44"/>
    </row>
    <row r="91" spans="1:17" ht="30" x14ac:dyDescent="0.25">
      <c r="A91" s="40">
        <f t="shared" si="36"/>
        <v>76</v>
      </c>
      <c r="B91" s="40">
        <f t="shared" si="36"/>
        <v>21</v>
      </c>
      <c r="C91" s="41" t="s">
        <v>108</v>
      </c>
      <c r="D91" s="47" t="s">
        <v>77</v>
      </c>
      <c r="E91" s="43">
        <v>5620</v>
      </c>
      <c r="F91" s="44"/>
      <c r="G91" s="43">
        <v>5000</v>
      </c>
      <c r="H91" s="44"/>
      <c r="I91" s="43">
        <f t="shared" si="33"/>
        <v>0</v>
      </c>
      <c r="J91" s="44"/>
      <c r="K91" s="44"/>
      <c r="L91" s="44"/>
      <c r="M91" s="43">
        <v>4000</v>
      </c>
      <c r="N91" s="43">
        <f>SUM(O91:Q91)</f>
        <v>4000</v>
      </c>
      <c r="O91" s="44"/>
      <c r="P91" s="43">
        <v>4000</v>
      </c>
      <c r="Q91" s="44"/>
    </row>
    <row r="92" spans="1:17" x14ac:dyDescent="0.25">
      <c r="A92" s="40">
        <f t="shared" si="36"/>
        <v>77</v>
      </c>
      <c r="B92" s="40">
        <f t="shared" si="36"/>
        <v>22</v>
      </c>
      <c r="C92" s="41" t="s">
        <v>109</v>
      </c>
      <c r="D92" s="47" t="s">
        <v>77</v>
      </c>
      <c r="E92" s="43">
        <f t="shared" si="32"/>
        <v>2000</v>
      </c>
      <c r="F92" s="44"/>
      <c r="G92" s="43">
        <v>2000</v>
      </c>
      <c r="H92" s="44"/>
      <c r="I92" s="43">
        <f t="shared" si="33"/>
        <v>0</v>
      </c>
      <c r="J92" s="44"/>
      <c r="K92" s="44"/>
      <c r="L92" s="44"/>
      <c r="M92" s="43"/>
      <c r="N92" s="43">
        <f t="shared" ref="N92:N95" si="37">SUM(O92:Q92)</f>
        <v>0</v>
      </c>
      <c r="O92" s="44"/>
      <c r="P92" s="43"/>
      <c r="Q92" s="44"/>
    </row>
    <row r="93" spans="1:17" x14ac:dyDescent="0.25">
      <c r="A93" s="40">
        <f t="shared" si="36"/>
        <v>78</v>
      </c>
      <c r="B93" s="40">
        <f t="shared" si="36"/>
        <v>23</v>
      </c>
      <c r="C93" s="41" t="s">
        <v>110</v>
      </c>
      <c r="D93" s="47" t="s">
        <v>77</v>
      </c>
      <c r="E93" s="43">
        <f t="shared" si="32"/>
        <v>1700</v>
      </c>
      <c r="F93" s="44"/>
      <c r="G93" s="43">
        <v>1700</v>
      </c>
      <c r="H93" s="44"/>
      <c r="I93" s="43">
        <f t="shared" si="33"/>
        <v>0</v>
      </c>
      <c r="J93" s="44"/>
      <c r="K93" s="44"/>
      <c r="L93" s="44"/>
      <c r="M93" s="43"/>
      <c r="N93" s="43">
        <f t="shared" si="37"/>
        <v>0</v>
      </c>
      <c r="O93" s="44"/>
      <c r="P93" s="43"/>
      <c r="Q93" s="44"/>
    </row>
    <row r="94" spans="1:17" x14ac:dyDescent="0.25">
      <c r="A94" s="40">
        <f t="shared" si="36"/>
        <v>79</v>
      </c>
      <c r="B94" s="40">
        <f t="shared" si="36"/>
        <v>24</v>
      </c>
      <c r="C94" s="41" t="s">
        <v>111</v>
      </c>
      <c r="D94" s="47" t="s">
        <v>77</v>
      </c>
      <c r="E94" s="43">
        <f t="shared" si="32"/>
        <v>17989.900000000001</v>
      </c>
      <c r="F94" s="44"/>
      <c r="G94" s="43">
        <v>17989.900000000001</v>
      </c>
      <c r="H94" s="44"/>
      <c r="I94" s="43">
        <f t="shared" si="33"/>
        <v>0</v>
      </c>
      <c r="J94" s="44"/>
      <c r="K94" s="44"/>
      <c r="L94" s="44"/>
      <c r="M94" s="43">
        <v>8700</v>
      </c>
      <c r="N94" s="43">
        <f t="shared" si="37"/>
        <v>8700</v>
      </c>
      <c r="O94" s="44"/>
      <c r="P94" s="43">
        <v>8700</v>
      </c>
      <c r="Q94" s="44"/>
    </row>
    <row r="95" spans="1:17" ht="30" x14ac:dyDescent="0.25">
      <c r="A95" s="40">
        <f t="shared" si="36"/>
        <v>80</v>
      </c>
      <c r="B95" s="40">
        <f t="shared" si="36"/>
        <v>25</v>
      </c>
      <c r="C95" s="50" t="s">
        <v>112</v>
      </c>
      <c r="D95" s="47" t="s">
        <v>77</v>
      </c>
      <c r="E95" s="43">
        <f t="shared" si="32"/>
        <v>5000</v>
      </c>
      <c r="F95" s="44"/>
      <c r="G95" s="51">
        <v>5000</v>
      </c>
      <c r="H95" s="44"/>
      <c r="I95" s="43">
        <f t="shared" si="33"/>
        <v>0</v>
      </c>
      <c r="J95" s="44"/>
      <c r="K95" s="44"/>
      <c r="L95" s="44"/>
      <c r="M95" s="43">
        <v>5000</v>
      </c>
      <c r="N95" s="43">
        <f t="shared" si="37"/>
        <v>5000</v>
      </c>
      <c r="O95" s="43"/>
      <c r="P95" s="43">
        <v>5000</v>
      </c>
      <c r="Q95" s="44"/>
    </row>
    <row r="96" spans="1:17" s="32" customFormat="1" x14ac:dyDescent="0.25">
      <c r="A96" s="33">
        <v>3</v>
      </c>
      <c r="B96" s="33"/>
      <c r="C96" s="45" t="s">
        <v>39</v>
      </c>
      <c r="D96" s="46"/>
      <c r="E96" s="35">
        <f t="shared" ref="E96:Q96" si="38">SUM(E97:E145)</f>
        <v>116477.77757200001</v>
      </c>
      <c r="F96" s="35">
        <f t="shared" si="38"/>
        <v>0</v>
      </c>
      <c r="G96" s="35">
        <f t="shared" si="38"/>
        <v>0</v>
      </c>
      <c r="H96" s="35">
        <f t="shared" si="38"/>
        <v>116477.77757200001</v>
      </c>
      <c r="I96" s="35">
        <f t="shared" si="38"/>
        <v>16700</v>
      </c>
      <c r="J96" s="35">
        <f t="shared" si="38"/>
        <v>0</v>
      </c>
      <c r="K96" s="35">
        <f t="shared" si="38"/>
        <v>0</v>
      </c>
      <c r="L96" s="35">
        <f t="shared" si="38"/>
        <v>16700</v>
      </c>
      <c r="M96" s="35">
        <f t="shared" si="38"/>
        <v>36852</v>
      </c>
      <c r="N96" s="35">
        <f t="shared" si="38"/>
        <v>20852</v>
      </c>
      <c r="O96" s="35">
        <f t="shared" si="38"/>
        <v>0</v>
      </c>
      <c r="P96" s="35">
        <f t="shared" si="38"/>
        <v>0</v>
      </c>
      <c r="Q96" s="35">
        <f t="shared" si="38"/>
        <v>20852</v>
      </c>
    </row>
    <row r="97" spans="1:17" x14ac:dyDescent="0.25">
      <c r="A97" s="40">
        <f>A95+1</f>
        <v>81</v>
      </c>
      <c r="B97" s="40">
        <v>1</v>
      </c>
      <c r="C97" s="41" t="s">
        <v>113</v>
      </c>
      <c r="D97" s="47">
        <v>2022</v>
      </c>
      <c r="E97" s="43">
        <f t="shared" ref="E97:E145" si="39">SUM(F97:H97)</f>
        <v>998.35164999999995</v>
      </c>
      <c r="F97" s="48"/>
      <c r="G97" s="43"/>
      <c r="H97" s="43">
        <v>998.35164999999995</v>
      </c>
      <c r="I97" s="43">
        <f t="shared" ref="I97:I129" si="40">SUM(J97:L97)</f>
        <v>1000</v>
      </c>
      <c r="J97" s="44"/>
      <c r="K97" s="44"/>
      <c r="L97" s="44">
        <v>1000</v>
      </c>
      <c r="M97" s="43">
        <f>I97</f>
        <v>1000</v>
      </c>
      <c r="N97" s="43">
        <f t="shared" ref="N97:N129" si="41">SUM(O97:Q97)</f>
        <v>0</v>
      </c>
      <c r="O97" s="44"/>
      <c r="P97" s="44"/>
      <c r="Q97" s="44"/>
    </row>
    <row r="98" spans="1:17" x14ac:dyDescent="0.25">
      <c r="A98" s="40">
        <f t="shared" ref="A98:B113" si="42">A97+1</f>
        <v>82</v>
      </c>
      <c r="B98" s="40">
        <f t="shared" si="42"/>
        <v>2</v>
      </c>
      <c r="C98" s="41" t="s">
        <v>114</v>
      </c>
      <c r="D98" s="47">
        <v>2022</v>
      </c>
      <c r="E98" s="43">
        <f t="shared" si="39"/>
        <v>2443.3000000000002</v>
      </c>
      <c r="F98" s="48"/>
      <c r="G98" s="43"/>
      <c r="H98" s="43">
        <v>2443.3000000000002</v>
      </c>
      <c r="I98" s="43">
        <f t="shared" si="40"/>
        <v>2000</v>
      </c>
      <c r="J98" s="44"/>
      <c r="K98" s="44"/>
      <c r="L98" s="44">
        <v>2000</v>
      </c>
      <c r="M98" s="43">
        <v>2000</v>
      </c>
      <c r="N98" s="43">
        <f t="shared" si="41"/>
        <v>0</v>
      </c>
      <c r="O98" s="44"/>
      <c r="P98" s="44"/>
      <c r="Q98" s="44"/>
    </row>
    <row r="99" spans="1:17" x14ac:dyDescent="0.25">
      <c r="A99" s="40">
        <f t="shared" si="42"/>
        <v>83</v>
      </c>
      <c r="B99" s="40">
        <f t="shared" si="42"/>
        <v>3</v>
      </c>
      <c r="C99" s="41" t="s">
        <v>115</v>
      </c>
      <c r="D99" s="47">
        <v>2022</v>
      </c>
      <c r="E99" s="43">
        <f t="shared" si="39"/>
        <v>1999</v>
      </c>
      <c r="F99" s="48"/>
      <c r="G99" s="43"/>
      <c r="H99" s="43">
        <v>1999</v>
      </c>
      <c r="I99" s="43">
        <f t="shared" si="40"/>
        <v>2000</v>
      </c>
      <c r="J99" s="44"/>
      <c r="K99" s="44"/>
      <c r="L99" s="44">
        <v>2000</v>
      </c>
      <c r="M99" s="43">
        <v>2000</v>
      </c>
      <c r="N99" s="43">
        <f t="shared" si="41"/>
        <v>0</v>
      </c>
      <c r="O99" s="44"/>
      <c r="P99" s="44"/>
      <c r="Q99" s="44"/>
    </row>
    <row r="100" spans="1:17" x14ac:dyDescent="0.25">
      <c r="A100" s="40">
        <f t="shared" si="42"/>
        <v>84</v>
      </c>
      <c r="B100" s="40">
        <f t="shared" si="42"/>
        <v>4</v>
      </c>
      <c r="C100" s="41" t="s">
        <v>116</v>
      </c>
      <c r="D100" s="47">
        <v>2022</v>
      </c>
      <c r="E100" s="43">
        <f t="shared" si="39"/>
        <v>1998.846346</v>
      </c>
      <c r="F100" s="48"/>
      <c r="G100" s="43"/>
      <c r="H100" s="43">
        <v>1998.846346</v>
      </c>
      <c r="I100" s="43">
        <f t="shared" si="40"/>
        <v>2000</v>
      </c>
      <c r="J100" s="44"/>
      <c r="K100" s="44"/>
      <c r="L100" s="44">
        <v>2000</v>
      </c>
      <c r="M100" s="43">
        <v>2000</v>
      </c>
      <c r="N100" s="43">
        <f t="shared" si="41"/>
        <v>0</v>
      </c>
      <c r="O100" s="44"/>
      <c r="P100" s="44"/>
      <c r="Q100" s="44"/>
    </row>
    <row r="101" spans="1:17" x14ac:dyDescent="0.25">
      <c r="A101" s="40">
        <f t="shared" si="42"/>
        <v>85</v>
      </c>
      <c r="B101" s="40">
        <f t="shared" si="42"/>
        <v>5</v>
      </c>
      <c r="C101" s="41" t="s">
        <v>117</v>
      </c>
      <c r="D101" s="47">
        <v>2022</v>
      </c>
      <c r="E101" s="43">
        <f t="shared" si="39"/>
        <v>259.5</v>
      </c>
      <c r="F101" s="48"/>
      <c r="G101" s="43"/>
      <c r="H101" s="43">
        <v>259.5</v>
      </c>
      <c r="I101" s="43">
        <f t="shared" si="40"/>
        <v>0</v>
      </c>
      <c r="J101" s="44"/>
      <c r="K101" s="44"/>
      <c r="L101" s="44"/>
      <c r="M101" s="43">
        <v>259</v>
      </c>
      <c r="N101" s="43">
        <f t="shared" si="41"/>
        <v>259</v>
      </c>
      <c r="O101" s="44"/>
      <c r="P101" s="44"/>
      <c r="Q101" s="43">
        <v>259</v>
      </c>
    </row>
    <row r="102" spans="1:17" ht="30" x14ac:dyDescent="0.25">
      <c r="A102" s="40">
        <f t="shared" si="42"/>
        <v>86</v>
      </c>
      <c r="B102" s="40">
        <f t="shared" si="42"/>
        <v>6</v>
      </c>
      <c r="C102" s="41" t="s">
        <v>118</v>
      </c>
      <c r="D102" s="47">
        <v>2022</v>
      </c>
      <c r="E102" s="43">
        <f t="shared" si="39"/>
        <v>1092.7</v>
      </c>
      <c r="F102" s="48"/>
      <c r="G102" s="43"/>
      <c r="H102" s="43">
        <v>1092.7</v>
      </c>
      <c r="I102" s="43">
        <f t="shared" si="40"/>
        <v>0</v>
      </c>
      <c r="J102" s="44"/>
      <c r="K102" s="44"/>
      <c r="L102" s="44"/>
      <c r="M102" s="43">
        <v>900</v>
      </c>
      <c r="N102" s="43">
        <f t="shared" si="41"/>
        <v>900</v>
      </c>
      <c r="O102" s="43"/>
      <c r="P102" s="43"/>
      <c r="Q102" s="43">
        <v>900</v>
      </c>
    </row>
    <row r="103" spans="1:17" ht="45" x14ac:dyDescent="0.25">
      <c r="A103" s="40">
        <f t="shared" si="42"/>
        <v>87</v>
      </c>
      <c r="B103" s="40">
        <f t="shared" si="42"/>
        <v>7</v>
      </c>
      <c r="C103" s="52" t="s">
        <v>119</v>
      </c>
      <c r="D103" s="47">
        <v>2022</v>
      </c>
      <c r="E103" s="43">
        <f t="shared" si="39"/>
        <v>593.20000000000005</v>
      </c>
      <c r="F103" s="43"/>
      <c r="G103" s="51"/>
      <c r="H103" s="51">
        <v>593.20000000000005</v>
      </c>
      <c r="I103" s="43">
        <f t="shared" si="40"/>
        <v>0</v>
      </c>
      <c r="J103" s="44"/>
      <c r="K103" s="44"/>
      <c r="L103" s="44"/>
      <c r="M103" s="49">
        <v>593</v>
      </c>
      <c r="N103" s="43">
        <f t="shared" si="41"/>
        <v>593</v>
      </c>
      <c r="O103" s="44"/>
      <c r="P103" s="44"/>
      <c r="Q103" s="49">
        <v>593</v>
      </c>
    </row>
    <row r="104" spans="1:17" x14ac:dyDescent="0.25">
      <c r="A104" s="40">
        <f t="shared" si="42"/>
        <v>88</v>
      </c>
      <c r="B104" s="40">
        <f t="shared" si="42"/>
        <v>8</v>
      </c>
      <c r="C104" s="41" t="s">
        <v>120</v>
      </c>
      <c r="D104" s="47">
        <v>2022</v>
      </c>
      <c r="E104" s="43">
        <f t="shared" si="39"/>
        <v>1995.413</v>
      </c>
      <c r="F104" s="48"/>
      <c r="G104" s="43"/>
      <c r="H104" s="43">
        <v>1995.413</v>
      </c>
      <c r="I104" s="43">
        <f t="shared" si="40"/>
        <v>2000</v>
      </c>
      <c r="J104" s="44"/>
      <c r="K104" s="44"/>
      <c r="L104" s="44">
        <v>2000</v>
      </c>
      <c r="M104" s="43">
        <v>2000</v>
      </c>
      <c r="N104" s="43">
        <f t="shared" si="41"/>
        <v>0</v>
      </c>
      <c r="O104" s="44"/>
      <c r="P104" s="44"/>
      <c r="Q104" s="44"/>
    </row>
    <row r="105" spans="1:17" x14ac:dyDescent="0.25">
      <c r="A105" s="40">
        <f t="shared" si="42"/>
        <v>89</v>
      </c>
      <c r="B105" s="40">
        <f t="shared" si="42"/>
        <v>9</v>
      </c>
      <c r="C105" s="41" t="s">
        <v>121</v>
      </c>
      <c r="D105" s="47">
        <v>2022</v>
      </c>
      <c r="E105" s="43">
        <f t="shared" si="39"/>
        <v>1999.0881280000001</v>
      </c>
      <c r="F105" s="48"/>
      <c r="G105" s="43"/>
      <c r="H105" s="43">
        <v>1999.0881280000001</v>
      </c>
      <c r="I105" s="43">
        <f t="shared" si="40"/>
        <v>2000</v>
      </c>
      <c r="J105" s="44"/>
      <c r="K105" s="44"/>
      <c r="L105" s="44">
        <v>2000</v>
      </c>
      <c r="M105" s="43">
        <v>2000</v>
      </c>
      <c r="N105" s="43">
        <f t="shared" si="41"/>
        <v>0</v>
      </c>
      <c r="O105" s="44"/>
      <c r="P105" s="44"/>
      <c r="Q105" s="44"/>
    </row>
    <row r="106" spans="1:17" x14ac:dyDescent="0.25">
      <c r="A106" s="40">
        <f t="shared" si="42"/>
        <v>90</v>
      </c>
      <c r="B106" s="40">
        <f t="shared" si="42"/>
        <v>10</v>
      </c>
      <c r="C106" s="41" t="s">
        <v>122</v>
      </c>
      <c r="D106" s="47">
        <v>2022</v>
      </c>
      <c r="E106" s="43">
        <f t="shared" si="39"/>
        <v>3794.2</v>
      </c>
      <c r="F106" s="48"/>
      <c r="G106" s="43"/>
      <c r="H106" s="43">
        <v>3794.2</v>
      </c>
      <c r="I106" s="43">
        <f t="shared" si="40"/>
        <v>0</v>
      </c>
      <c r="J106" s="44"/>
      <c r="K106" s="44"/>
      <c r="L106" s="44"/>
      <c r="M106" s="43">
        <v>1400</v>
      </c>
      <c r="N106" s="43">
        <f t="shared" si="41"/>
        <v>1400</v>
      </c>
      <c r="O106" s="44"/>
      <c r="P106" s="44"/>
      <c r="Q106" s="43">
        <v>1400</v>
      </c>
    </row>
    <row r="107" spans="1:17" x14ac:dyDescent="0.25">
      <c r="A107" s="40">
        <f t="shared" si="42"/>
        <v>91</v>
      </c>
      <c r="B107" s="40">
        <f t="shared" si="42"/>
        <v>11</v>
      </c>
      <c r="C107" s="41" t="s">
        <v>123</v>
      </c>
      <c r="D107" s="47">
        <v>2022</v>
      </c>
      <c r="E107" s="43">
        <f t="shared" si="39"/>
        <v>3979.1</v>
      </c>
      <c r="F107" s="48"/>
      <c r="G107" s="43"/>
      <c r="H107" s="43">
        <v>3979.1</v>
      </c>
      <c r="I107" s="43">
        <f t="shared" si="40"/>
        <v>0</v>
      </c>
      <c r="J107" s="44"/>
      <c r="K107" s="44"/>
      <c r="L107" s="44"/>
      <c r="M107" s="43">
        <v>1200</v>
      </c>
      <c r="N107" s="43">
        <f t="shared" si="41"/>
        <v>1200</v>
      </c>
      <c r="O107" s="44"/>
      <c r="P107" s="44"/>
      <c r="Q107" s="43">
        <v>1200</v>
      </c>
    </row>
    <row r="108" spans="1:17" x14ac:dyDescent="0.25">
      <c r="A108" s="40">
        <f t="shared" si="42"/>
        <v>92</v>
      </c>
      <c r="B108" s="40">
        <f t="shared" si="42"/>
        <v>12</v>
      </c>
      <c r="C108" s="41" t="s">
        <v>124</v>
      </c>
      <c r="D108" s="47">
        <v>2022</v>
      </c>
      <c r="E108" s="43">
        <f t="shared" si="39"/>
        <v>3542.1</v>
      </c>
      <c r="F108" s="48"/>
      <c r="G108" s="43"/>
      <c r="H108" s="43">
        <v>3542.1</v>
      </c>
      <c r="I108" s="43">
        <f t="shared" si="40"/>
        <v>2700</v>
      </c>
      <c r="J108" s="44"/>
      <c r="K108" s="44"/>
      <c r="L108" s="44">
        <v>2700</v>
      </c>
      <c r="M108" s="43">
        <v>2700</v>
      </c>
      <c r="N108" s="43">
        <f t="shared" si="41"/>
        <v>700</v>
      </c>
      <c r="O108" s="44"/>
      <c r="P108" s="44"/>
      <c r="Q108" s="43">
        <v>700</v>
      </c>
    </row>
    <row r="109" spans="1:17" x14ac:dyDescent="0.25">
      <c r="A109" s="40">
        <f t="shared" si="42"/>
        <v>93</v>
      </c>
      <c r="B109" s="40">
        <f t="shared" si="42"/>
        <v>13</v>
      </c>
      <c r="C109" s="41" t="s">
        <v>125</v>
      </c>
      <c r="D109" s="47">
        <v>2022</v>
      </c>
      <c r="E109" s="43">
        <f t="shared" si="39"/>
        <v>3828.7</v>
      </c>
      <c r="F109" s="48"/>
      <c r="G109" s="43"/>
      <c r="H109" s="43">
        <v>3828.7</v>
      </c>
      <c r="I109" s="43">
        <f t="shared" si="40"/>
        <v>0</v>
      </c>
      <c r="J109" s="44"/>
      <c r="K109" s="44"/>
      <c r="L109" s="44"/>
      <c r="M109" s="43">
        <v>1300</v>
      </c>
      <c r="N109" s="43">
        <f t="shared" si="41"/>
        <v>1300</v>
      </c>
      <c r="O109" s="44"/>
      <c r="P109" s="44"/>
      <c r="Q109" s="43">
        <v>1300</v>
      </c>
    </row>
    <row r="110" spans="1:17" x14ac:dyDescent="0.25">
      <c r="A110" s="40">
        <f t="shared" si="42"/>
        <v>94</v>
      </c>
      <c r="B110" s="40">
        <f t="shared" si="42"/>
        <v>14</v>
      </c>
      <c r="C110" s="52" t="s">
        <v>126</v>
      </c>
      <c r="D110" s="47">
        <v>2022</v>
      </c>
      <c r="E110" s="43">
        <f t="shared" si="39"/>
        <v>1998.8</v>
      </c>
      <c r="F110" s="43"/>
      <c r="G110" s="51"/>
      <c r="H110" s="51">
        <v>1998.8</v>
      </c>
      <c r="I110" s="43">
        <f t="shared" si="40"/>
        <v>0</v>
      </c>
      <c r="J110" s="44"/>
      <c r="K110" s="44"/>
      <c r="L110" s="44"/>
      <c r="M110" s="49">
        <v>1400</v>
      </c>
      <c r="N110" s="43">
        <f t="shared" si="41"/>
        <v>1400</v>
      </c>
      <c r="O110" s="44"/>
      <c r="P110" s="44"/>
      <c r="Q110" s="49">
        <v>1400</v>
      </c>
    </row>
    <row r="111" spans="1:17" x14ac:dyDescent="0.25">
      <c r="A111" s="40">
        <f t="shared" si="42"/>
        <v>95</v>
      </c>
      <c r="B111" s="40">
        <f t="shared" si="42"/>
        <v>15</v>
      </c>
      <c r="C111" s="52" t="s">
        <v>127</v>
      </c>
      <c r="D111" s="47">
        <v>2022</v>
      </c>
      <c r="E111" s="43">
        <f t="shared" si="39"/>
        <v>1799.1</v>
      </c>
      <c r="F111" s="43"/>
      <c r="G111" s="51"/>
      <c r="H111" s="51">
        <v>1799.1</v>
      </c>
      <c r="I111" s="43">
        <f t="shared" si="40"/>
        <v>0</v>
      </c>
      <c r="J111" s="44"/>
      <c r="K111" s="44"/>
      <c r="L111" s="44"/>
      <c r="M111" s="49">
        <v>1400</v>
      </c>
      <c r="N111" s="43">
        <f t="shared" si="41"/>
        <v>1400</v>
      </c>
      <c r="O111" s="44"/>
      <c r="P111" s="44"/>
      <c r="Q111" s="49">
        <v>1400</v>
      </c>
    </row>
    <row r="112" spans="1:17" x14ac:dyDescent="0.25">
      <c r="A112" s="40">
        <f t="shared" si="42"/>
        <v>96</v>
      </c>
      <c r="B112" s="40">
        <f t="shared" si="42"/>
        <v>16</v>
      </c>
      <c r="C112" s="52" t="s">
        <v>128</v>
      </c>
      <c r="D112" s="47">
        <v>2022</v>
      </c>
      <c r="E112" s="43">
        <f t="shared" si="39"/>
        <v>1799.3</v>
      </c>
      <c r="F112" s="43"/>
      <c r="G112" s="51"/>
      <c r="H112" s="51">
        <v>1799.3</v>
      </c>
      <c r="I112" s="43">
        <f t="shared" si="40"/>
        <v>0</v>
      </c>
      <c r="J112" s="44"/>
      <c r="K112" s="44"/>
      <c r="L112" s="44"/>
      <c r="M112" s="49">
        <v>1400</v>
      </c>
      <c r="N112" s="43">
        <f t="shared" si="41"/>
        <v>1400</v>
      </c>
      <c r="O112" s="44"/>
      <c r="P112" s="44"/>
      <c r="Q112" s="49">
        <v>1400</v>
      </c>
    </row>
    <row r="113" spans="1:17" x14ac:dyDescent="0.25">
      <c r="A113" s="40">
        <f t="shared" si="42"/>
        <v>97</v>
      </c>
      <c r="B113" s="40">
        <f t="shared" si="42"/>
        <v>17</v>
      </c>
      <c r="C113" s="52" t="s">
        <v>129</v>
      </c>
      <c r="D113" s="47">
        <v>2022</v>
      </c>
      <c r="E113" s="43">
        <f t="shared" si="39"/>
        <v>2799.8</v>
      </c>
      <c r="F113" s="43"/>
      <c r="G113" s="51"/>
      <c r="H113" s="51">
        <v>2799.8</v>
      </c>
      <c r="I113" s="43">
        <f t="shared" si="40"/>
        <v>0</v>
      </c>
      <c r="J113" s="44"/>
      <c r="K113" s="44"/>
      <c r="L113" s="44"/>
      <c r="M113" s="49">
        <v>1400</v>
      </c>
      <c r="N113" s="43">
        <f t="shared" si="41"/>
        <v>1400</v>
      </c>
      <c r="O113" s="44"/>
      <c r="P113" s="44"/>
      <c r="Q113" s="49">
        <v>1400</v>
      </c>
    </row>
    <row r="114" spans="1:17" ht="30" x14ac:dyDescent="0.25">
      <c r="A114" s="40">
        <f t="shared" ref="A114:B129" si="43">A113+1</f>
        <v>98</v>
      </c>
      <c r="B114" s="40">
        <f t="shared" si="43"/>
        <v>18</v>
      </c>
      <c r="C114" s="52" t="s">
        <v>130</v>
      </c>
      <c r="D114" s="47">
        <v>2022</v>
      </c>
      <c r="E114" s="43">
        <f t="shared" si="39"/>
        <v>2499.1999999999998</v>
      </c>
      <c r="F114" s="43"/>
      <c r="G114" s="51"/>
      <c r="H114" s="51">
        <v>2499.1999999999998</v>
      </c>
      <c r="I114" s="43">
        <f t="shared" si="40"/>
        <v>0</v>
      </c>
      <c r="J114" s="44"/>
      <c r="K114" s="44"/>
      <c r="L114" s="44"/>
      <c r="M114" s="49">
        <v>2000</v>
      </c>
      <c r="N114" s="43">
        <f t="shared" si="41"/>
        <v>2000</v>
      </c>
      <c r="O114" s="44"/>
      <c r="P114" s="44"/>
      <c r="Q114" s="49">
        <v>2000</v>
      </c>
    </row>
    <row r="115" spans="1:17" x14ac:dyDescent="0.25">
      <c r="A115" s="40">
        <f t="shared" si="43"/>
        <v>99</v>
      </c>
      <c r="B115" s="40">
        <f t="shared" si="43"/>
        <v>19</v>
      </c>
      <c r="C115" s="52" t="s">
        <v>131</v>
      </c>
      <c r="D115" s="47">
        <v>2022</v>
      </c>
      <c r="E115" s="43">
        <f t="shared" si="39"/>
        <v>1797.9</v>
      </c>
      <c r="F115" s="43"/>
      <c r="G115" s="51"/>
      <c r="H115" s="51">
        <v>1797.9</v>
      </c>
      <c r="I115" s="43">
        <f t="shared" si="40"/>
        <v>0</v>
      </c>
      <c r="J115" s="44"/>
      <c r="K115" s="44"/>
      <c r="L115" s="44"/>
      <c r="M115" s="49">
        <v>1400</v>
      </c>
      <c r="N115" s="43">
        <f t="shared" si="41"/>
        <v>1400</v>
      </c>
      <c r="O115" s="44"/>
      <c r="P115" s="44"/>
      <c r="Q115" s="49">
        <v>1400</v>
      </c>
    </row>
    <row r="116" spans="1:17" x14ac:dyDescent="0.25">
      <c r="A116" s="40">
        <f t="shared" si="43"/>
        <v>100</v>
      </c>
      <c r="B116" s="40">
        <f t="shared" si="43"/>
        <v>20</v>
      </c>
      <c r="C116" s="52" t="s">
        <v>132</v>
      </c>
      <c r="D116" s="47">
        <v>2022</v>
      </c>
      <c r="E116" s="43">
        <f t="shared" si="39"/>
        <v>4996.4964479999999</v>
      </c>
      <c r="F116" s="43"/>
      <c r="G116" s="51"/>
      <c r="H116" s="51">
        <v>4996.4964479999999</v>
      </c>
      <c r="I116" s="43">
        <f t="shared" si="40"/>
        <v>0</v>
      </c>
      <c r="J116" s="44"/>
      <c r="K116" s="44"/>
      <c r="L116" s="44"/>
      <c r="M116" s="49">
        <v>5000</v>
      </c>
      <c r="N116" s="43">
        <f t="shared" si="41"/>
        <v>5000</v>
      </c>
      <c r="O116" s="44"/>
      <c r="P116" s="44"/>
      <c r="Q116" s="49">
        <v>5000</v>
      </c>
    </row>
    <row r="117" spans="1:17" x14ac:dyDescent="0.25">
      <c r="A117" s="40">
        <f t="shared" si="43"/>
        <v>101</v>
      </c>
      <c r="B117" s="40">
        <f t="shared" si="43"/>
        <v>21</v>
      </c>
      <c r="C117" s="50" t="s">
        <v>133</v>
      </c>
      <c r="D117" s="47">
        <v>2022</v>
      </c>
      <c r="E117" s="43">
        <f t="shared" si="39"/>
        <v>1200</v>
      </c>
      <c r="F117" s="43"/>
      <c r="G117" s="51"/>
      <c r="H117" s="51">
        <v>1200</v>
      </c>
      <c r="I117" s="43">
        <f t="shared" si="40"/>
        <v>0</v>
      </c>
      <c r="J117" s="44"/>
      <c r="K117" s="44"/>
      <c r="L117" s="44"/>
      <c r="M117" s="49"/>
      <c r="N117" s="43">
        <f t="shared" si="41"/>
        <v>0</v>
      </c>
      <c r="O117" s="44"/>
      <c r="P117" s="44"/>
      <c r="Q117" s="49"/>
    </row>
    <row r="118" spans="1:17" x14ac:dyDescent="0.25">
      <c r="A118" s="40">
        <f t="shared" si="43"/>
        <v>102</v>
      </c>
      <c r="B118" s="40">
        <f t="shared" si="43"/>
        <v>22</v>
      </c>
      <c r="C118" s="50" t="s">
        <v>134</v>
      </c>
      <c r="D118" s="47">
        <v>2022</v>
      </c>
      <c r="E118" s="43">
        <f t="shared" si="39"/>
        <v>822</v>
      </c>
      <c r="F118" s="43"/>
      <c r="G118" s="51"/>
      <c r="H118" s="51">
        <v>822</v>
      </c>
      <c r="I118" s="43">
        <f t="shared" si="40"/>
        <v>0</v>
      </c>
      <c r="J118" s="44"/>
      <c r="K118" s="44"/>
      <c r="L118" s="44"/>
      <c r="M118" s="49">
        <v>500</v>
      </c>
      <c r="N118" s="43">
        <f t="shared" si="41"/>
        <v>500</v>
      </c>
      <c r="O118" s="44"/>
      <c r="P118" s="44"/>
      <c r="Q118" s="49">
        <v>500</v>
      </c>
    </row>
    <row r="119" spans="1:17" x14ac:dyDescent="0.25">
      <c r="A119" s="40">
        <f t="shared" si="43"/>
        <v>103</v>
      </c>
      <c r="B119" s="40">
        <f t="shared" si="43"/>
        <v>23</v>
      </c>
      <c r="C119" s="50" t="s">
        <v>135</v>
      </c>
      <c r="D119" s="47">
        <v>2022</v>
      </c>
      <c r="E119" s="43">
        <f t="shared" si="39"/>
        <v>296</v>
      </c>
      <c r="F119" s="43"/>
      <c r="G119" s="51"/>
      <c r="H119" s="51">
        <v>296</v>
      </c>
      <c r="I119" s="43">
        <f t="shared" si="40"/>
        <v>0</v>
      </c>
      <c r="J119" s="44"/>
      <c r="K119" s="44"/>
      <c r="L119" s="44"/>
      <c r="M119" s="49"/>
      <c r="N119" s="43">
        <f t="shared" si="41"/>
        <v>0</v>
      </c>
      <c r="O119" s="44"/>
      <c r="P119" s="44"/>
      <c r="Q119" s="44"/>
    </row>
    <row r="120" spans="1:17" x14ac:dyDescent="0.25">
      <c r="A120" s="40">
        <f t="shared" si="43"/>
        <v>104</v>
      </c>
      <c r="B120" s="40">
        <f t="shared" si="43"/>
        <v>24</v>
      </c>
      <c r="C120" s="50" t="s">
        <v>136</v>
      </c>
      <c r="D120" s="47">
        <v>2022</v>
      </c>
      <c r="E120" s="43">
        <f t="shared" si="39"/>
        <v>350</v>
      </c>
      <c r="F120" s="43"/>
      <c r="G120" s="51"/>
      <c r="H120" s="51">
        <v>350</v>
      </c>
      <c r="I120" s="43">
        <f t="shared" si="40"/>
        <v>0</v>
      </c>
      <c r="J120" s="44"/>
      <c r="K120" s="44"/>
      <c r="L120" s="44"/>
      <c r="M120" s="49"/>
      <c r="N120" s="43">
        <f t="shared" si="41"/>
        <v>0</v>
      </c>
      <c r="O120" s="44"/>
      <c r="P120" s="44"/>
      <c r="Q120" s="44"/>
    </row>
    <row r="121" spans="1:17" x14ac:dyDescent="0.25">
      <c r="A121" s="40">
        <f t="shared" si="43"/>
        <v>105</v>
      </c>
      <c r="B121" s="40">
        <f t="shared" si="43"/>
        <v>25</v>
      </c>
      <c r="C121" s="50" t="s">
        <v>137</v>
      </c>
      <c r="D121" s="47">
        <v>2022</v>
      </c>
      <c r="E121" s="43">
        <f t="shared" si="39"/>
        <v>750</v>
      </c>
      <c r="F121" s="43"/>
      <c r="G121" s="51"/>
      <c r="H121" s="51">
        <v>750</v>
      </c>
      <c r="I121" s="43">
        <f t="shared" si="40"/>
        <v>0</v>
      </c>
      <c r="J121" s="44"/>
      <c r="K121" s="44"/>
      <c r="L121" s="44"/>
      <c r="M121" s="49"/>
      <c r="N121" s="43">
        <f t="shared" si="41"/>
        <v>0</v>
      </c>
      <c r="O121" s="44"/>
      <c r="P121" s="44"/>
      <c r="Q121" s="44"/>
    </row>
    <row r="122" spans="1:17" ht="30" x14ac:dyDescent="0.25">
      <c r="A122" s="40">
        <f t="shared" si="43"/>
        <v>106</v>
      </c>
      <c r="B122" s="40">
        <f t="shared" si="43"/>
        <v>26</v>
      </c>
      <c r="C122" s="41" t="s">
        <v>138</v>
      </c>
      <c r="D122" s="47" t="s">
        <v>77</v>
      </c>
      <c r="E122" s="43">
        <f t="shared" si="39"/>
        <v>0</v>
      </c>
      <c r="F122" s="48"/>
      <c r="G122" s="43"/>
      <c r="H122" s="43"/>
      <c r="I122" s="43">
        <f t="shared" si="40"/>
        <v>0</v>
      </c>
      <c r="J122" s="44"/>
      <c r="K122" s="44"/>
      <c r="L122" s="44"/>
      <c r="M122" s="43"/>
      <c r="N122" s="43">
        <f t="shared" si="41"/>
        <v>0</v>
      </c>
      <c r="O122" s="44"/>
      <c r="P122" s="44"/>
      <c r="Q122" s="44"/>
    </row>
    <row r="123" spans="1:17" ht="30" x14ac:dyDescent="0.25">
      <c r="A123" s="40">
        <f t="shared" si="43"/>
        <v>107</v>
      </c>
      <c r="B123" s="40">
        <f t="shared" si="43"/>
        <v>27</v>
      </c>
      <c r="C123" s="41" t="s">
        <v>139</v>
      </c>
      <c r="D123" s="47" t="s">
        <v>77</v>
      </c>
      <c r="E123" s="43">
        <f t="shared" si="39"/>
        <v>1000</v>
      </c>
      <c r="F123" s="48"/>
      <c r="G123" s="43"/>
      <c r="H123" s="43">
        <v>1000</v>
      </c>
      <c r="I123" s="43">
        <f t="shared" si="40"/>
        <v>0</v>
      </c>
      <c r="J123" s="44"/>
      <c r="K123" s="44"/>
      <c r="L123" s="44"/>
      <c r="M123" s="43">
        <v>0</v>
      </c>
      <c r="N123" s="43">
        <f t="shared" si="41"/>
        <v>0</v>
      </c>
      <c r="O123" s="44"/>
      <c r="P123" s="44"/>
      <c r="Q123" s="44"/>
    </row>
    <row r="124" spans="1:17" ht="30" x14ac:dyDescent="0.25">
      <c r="A124" s="40">
        <f t="shared" si="43"/>
        <v>108</v>
      </c>
      <c r="B124" s="40">
        <f t="shared" si="43"/>
        <v>28</v>
      </c>
      <c r="C124" s="41" t="s">
        <v>140</v>
      </c>
      <c r="D124" s="47" t="s">
        <v>77</v>
      </c>
      <c r="E124" s="43">
        <f t="shared" si="39"/>
        <v>0</v>
      </c>
      <c r="F124" s="48"/>
      <c r="G124" s="43"/>
      <c r="H124" s="44"/>
      <c r="I124" s="43">
        <f t="shared" si="40"/>
        <v>0</v>
      </c>
      <c r="J124" s="44"/>
      <c r="K124" s="44"/>
      <c r="L124" s="44"/>
      <c r="M124" s="43">
        <v>0</v>
      </c>
      <c r="N124" s="43">
        <f t="shared" si="41"/>
        <v>0</v>
      </c>
      <c r="O124" s="44"/>
      <c r="P124" s="44"/>
      <c r="Q124" s="44"/>
    </row>
    <row r="125" spans="1:17" ht="30" x14ac:dyDescent="0.25">
      <c r="A125" s="40">
        <f t="shared" si="43"/>
        <v>109</v>
      </c>
      <c r="B125" s="40">
        <f t="shared" si="43"/>
        <v>29</v>
      </c>
      <c r="C125" s="41" t="s">
        <v>141</v>
      </c>
      <c r="D125" s="47" t="s">
        <v>77</v>
      </c>
      <c r="E125" s="43">
        <f t="shared" si="39"/>
        <v>0</v>
      </c>
      <c r="F125" s="48"/>
      <c r="G125" s="43"/>
      <c r="H125" s="44"/>
      <c r="I125" s="43">
        <f t="shared" si="40"/>
        <v>0</v>
      </c>
      <c r="J125" s="44"/>
      <c r="K125" s="44"/>
      <c r="L125" s="44"/>
      <c r="M125" s="43">
        <v>0</v>
      </c>
      <c r="N125" s="43">
        <f t="shared" si="41"/>
        <v>0</v>
      </c>
      <c r="O125" s="44"/>
      <c r="P125" s="44"/>
      <c r="Q125" s="44"/>
    </row>
    <row r="126" spans="1:17" ht="30" x14ac:dyDescent="0.25">
      <c r="A126" s="40">
        <f t="shared" si="43"/>
        <v>110</v>
      </c>
      <c r="B126" s="40">
        <f t="shared" si="43"/>
        <v>30</v>
      </c>
      <c r="C126" s="41" t="s">
        <v>142</v>
      </c>
      <c r="D126" s="47" t="s">
        <v>77</v>
      </c>
      <c r="E126" s="43">
        <f t="shared" si="39"/>
        <v>0</v>
      </c>
      <c r="F126" s="48"/>
      <c r="G126" s="43"/>
      <c r="H126" s="44"/>
      <c r="I126" s="43">
        <f t="shared" si="40"/>
        <v>0</v>
      </c>
      <c r="J126" s="44"/>
      <c r="K126" s="44"/>
      <c r="L126" s="44"/>
      <c r="M126" s="43"/>
      <c r="N126" s="43">
        <f t="shared" si="41"/>
        <v>0</v>
      </c>
      <c r="O126" s="44"/>
      <c r="P126" s="44"/>
      <c r="Q126" s="44"/>
    </row>
    <row r="127" spans="1:17" ht="45" x14ac:dyDescent="0.25">
      <c r="A127" s="40">
        <f t="shared" si="43"/>
        <v>111</v>
      </c>
      <c r="B127" s="40">
        <f t="shared" si="43"/>
        <v>31</v>
      </c>
      <c r="C127" s="41" t="s">
        <v>143</v>
      </c>
      <c r="D127" s="47" t="s">
        <v>77</v>
      </c>
      <c r="E127" s="43">
        <v>6100</v>
      </c>
      <c r="F127" s="48"/>
      <c r="G127" s="43"/>
      <c r="H127" s="43">
        <v>6100</v>
      </c>
      <c r="I127" s="43">
        <f t="shared" si="40"/>
        <v>3000</v>
      </c>
      <c r="J127" s="44"/>
      <c r="K127" s="44"/>
      <c r="L127" s="44">
        <v>3000</v>
      </c>
      <c r="M127" s="43">
        <v>3000</v>
      </c>
      <c r="N127" s="43">
        <f t="shared" si="41"/>
        <v>0</v>
      </c>
      <c r="O127" s="44"/>
      <c r="P127" s="44"/>
      <c r="Q127" s="44"/>
    </row>
    <row r="128" spans="1:17" ht="30" x14ac:dyDescent="0.25">
      <c r="A128" s="40">
        <f t="shared" si="43"/>
        <v>112</v>
      </c>
      <c r="B128" s="40">
        <f t="shared" si="43"/>
        <v>32</v>
      </c>
      <c r="C128" s="50" t="s">
        <v>144</v>
      </c>
      <c r="D128" s="47" t="s">
        <v>77</v>
      </c>
      <c r="E128" s="43">
        <f t="shared" si="39"/>
        <v>4999.8</v>
      </c>
      <c r="F128" s="43"/>
      <c r="G128" s="51"/>
      <c r="H128" s="51">
        <v>4999.8</v>
      </c>
      <c r="I128" s="43">
        <f t="shared" si="40"/>
        <v>0</v>
      </c>
      <c r="J128" s="44"/>
      <c r="K128" s="44"/>
      <c r="L128" s="44"/>
      <c r="M128" s="49">
        <v>0</v>
      </c>
      <c r="N128" s="43">
        <f t="shared" si="41"/>
        <v>0</v>
      </c>
      <c r="O128" s="44"/>
      <c r="P128" s="44"/>
      <c r="Q128" s="44"/>
    </row>
    <row r="129" spans="1:17" ht="30" x14ac:dyDescent="0.25">
      <c r="A129" s="40">
        <f t="shared" si="43"/>
        <v>113</v>
      </c>
      <c r="B129" s="40">
        <f t="shared" si="43"/>
        <v>33</v>
      </c>
      <c r="C129" s="50" t="s">
        <v>145</v>
      </c>
      <c r="D129" s="47" t="s">
        <v>77</v>
      </c>
      <c r="E129" s="43">
        <f t="shared" si="39"/>
        <v>10000</v>
      </c>
      <c r="F129" s="43"/>
      <c r="G129" s="51"/>
      <c r="H129" s="51">
        <v>10000</v>
      </c>
      <c r="I129" s="43">
        <f t="shared" si="40"/>
        <v>0</v>
      </c>
      <c r="J129" s="44"/>
      <c r="K129" s="44"/>
      <c r="L129" s="44"/>
      <c r="M129" s="49"/>
      <c r="N129" s="43">
        <f t="shared" si="41"/>
        <v>0</v>
      </c>
      <c r="O129" s="44"/>
      <c r="P129" s="44"/>
      <c r="Q129" s="44"/>
    </row>
    <row r="130" spans="1:17" s="55" customFormat="1" ht="15.75" x14ac:dyDescent="0.25">
      <c r="A130" s="40">
        <f t="shared" ref="A130:B145" si="44">A129+1</f>
        <v>114</v>
      </c>
      <c r="B130" s="40">
        <f t="shared" si="44"/>
        <v>34</v>
      </c>
      <c r="C130" s="50" t="s">
        <v>146</v>
      </c>
      <c r="D130" s="47" t="s">
        <v>77</v>
      </c>
      <c r="E130" s="43">
        <f t="shared" si="39"/>
        <v>10680</v>
      </c>
      <c r="F130" s="53"/>
      <c r="G130" s="53"/>
      <c r="H130" s="53">
        <v>10680</v>
      </c>
      <c r="I130" s="53"/>
      <c r="J130" s="53"/>
      <c r="K130" s="53"/>
      <c r="L130" s="53"/>
      <c r="M130" s="53"/>
      <c r="N130" s="54"/>
      <c r="O130" s="53"/>
      <c r="P130" s="53"/>
      <c r="Q130" s="53"/>
    </row>
    <row r="131" spans="1:17" s="55" customFormat="1" ht="15.75" x14ac:dyDescent="0.25">
      <c r="A131" s="40">
        <f t="shared" si="44"/>
        <v>115</v>
      </c>
      <c r="B131" s="40">
        <f t="shared" si="44"/>
        <v>35</v>
      </c>
      <c r="C131" s="50" t="s">
        <v>147</v>
      </c>
      <c r="D131" s="47" t="s">
        <v>77</v>
      </c>
      <c r="E131" s="43">
        <f t="shared" si="39"/>
        <v>9353</v>
      </c>
      <c r="F131" s="53"/>
      <c r="G131" s="53"/>
      <c r="H131" s="53">
        <v>9353</v>
      </c>
      <c r="I131" s="53"/>
      <c r="J131" s="53"/>
      <c r="K131" s="53"/>
      <c r="L131" s="53"/>
      <c r="M131" s="53"/>
      <c r="N131" s="54"/>
      <c r="O131" s="53"/>
      <c r="P131" s="53"/>
      <c r="Q131" s="53"/>
    </row>
    <row r="132" spans="1:17" s="55" customFormat="1" ht="15.75" x14ac:dyDescent="0.25">
      <c r="A132" s="40">
        <f t="shared" si="44"/>
        <v>116</v>
      </c>
      <c r="B132" s="40">
        <f t="shared" si="44"/>
        <v>36</v>
      </c>
      <c r="C132" s="50" t="s">
        <v>148</v>
      </c>
      <c r="D132" s="47" t="s">
        <v>77</v>
      </c>
      <c r="E132" s="43">
        <f t="shared" si="39"/>
        <v>1590</v>
      </c>
      <c r="F132" s="53"/>
      <c r="G132" s="53"/>
      <c r="H132" s="53">
        <v>1590</v>
      </c>
      <c r="I132" s="53"/>
      <c r="J132" s="53"/>
      <c r="K132" s="53"/>
      <c r="L132" s="53"/>
      <c r="M132" s="53"/>
      <c r="N132" s="54"/>
      <c r="O132" s="53"/>
      <c r="P132" s="53"/>
      <c r="Q132" s="53"/>
    </row>
    <row r="133" spans="1:17" s="55" customFormat="1" ht="15.75" x14ac:dyDescent="0.25">
      <c r="A133" s="40">
        <f t="shared" si="44"/>
        <v>117</v>
      </c>
      <c r="B133" s="40">
        <f t="shared" si="44"/>
        <v>37</v>
      </c>
      <c r="C133" s="50" t="s">
        <v>149</v>
      </c>
      <c r="D133" s="47" t="s">
        <v>77</v>
      </c>
      <c r="E133" s="43">
        <f t="shared" si="39"/>
        <v>1260</v>
      </c>
      <c r="F133" s="53"/>
      <c r="G133" s="53"/>
      <c r="H133" s="53">
        <v>1260</v>
      </c>
      <c r="I133" s="53"/>
      <c r="J133" s="53"/>
      <c r="K133" s="53"/>
      <c r="L133" s="53"/>
      <c r="M133" s="53"/>
      <c r="N133" s="54"/>
      <c r="O133" s="53"/>
      <c r="P133" s="53"/>
      <c r="Q133" s="53"/>
    </row>
    <row r="134" spans="1:17" s="55" customFormat="1" ht="15.75" x14ac:dyDescent="0.25">
      <c r="A134" s="40">
        <f t="shared" si="44"/>
        <v>118</v>
      </c>
      <c r="B134" s="40">
        <f t="shared" si="44"/>
        <v>38</v>
      </c>
      <c r="C134" s="50" t="s">
        <v>150</v>
      </c>
      <c r="D134" s="47" t="s">
        <v>77</v>
      </c>
      <c r="E134" s="43">
        <f t="shared" si="39"/>
        <v>60</v>
      </c>
      <c r="F134" s="53"/>
      <c r="G134" s="53"/>
      <c r="H134" s="53">
        <v>60</v>
      </c>
      <c r="I134" s="53"/>
      <c r="J134" s="53"/>
      <c r="K134" s="53"/>
      <c r="L134" s="53"/>
      <c r="M134" s="53"/>
      <c r="N134" s="54"/>
      <c r="O134" s="53"/>
      <c r="P134" s="53"/>
      <c r="Q134" s="53"/>
    </row>
    <row r="135" spans="1:17" s="55" customFormat="1" ht="30" x14ac:dyDescent="0.25">
      <c r="A135" s="40">
        <f t="shared" si="44"/>
        <v>119</v>
      </c>
      <c r="B135" s="40">
        <f t="shared" si="44"/>
        <v>39</v>
      </c>
      <c r="C135" s="50" t="s">
        <v>151</v>
      </c>
      <c r="D135" s="47" t="s">
        <v>77</v>
      </c>
      <c r="E135" s="43">
        <f t="shared" si="39"/>
        <v>260</v>
      </c>
      <c r="F135" s="53"/>
      <c r="G135" s="53"/>
      <c r="H135" s="53">
        <v>260</v>
      </c>
      <c r="I135" s="53"/>
      <c r="J135" s="53"/>
      <c r="K135" s="53"/>
      <c r="L135" s="53"/>
      <c r="M135" s="53"/>
      <c r="N135" s="54"/>
      <c r="O135" s="53"/>
      <c r="P135" s="53"/>
      <c r="Q135" s="53"/>
    </row>
    <row r="136" spans="1:17" s="55" customFormat="1" ht="15.75" x14ac:dyDescent="0.25">
      <c r="A136" s="40">
        <f t="shared" si="44"/>
        <v>120</v>
      </c>
      <c r="B136" s="40">
        <f t="shared" si="44"/>
        <v>40</v>
      </c>
      <c r="C136" s="50" t="s">
        <v>152</v>
      </c>
      <c r="D136" s="47" t="s">
        <v>77</v>
      </c>
      <c r="E136" s="43">
        <f t="shared" si="39"/>
        <v>445</v>
      </c>
      <c r="F136" s="53"/>
      <c r="G136" s="53"/>
      <c r="H136" s="53">
        <v>445</v>
      </c>
      <c r="I136" s="53"/>
      <c r="J136" s="53"/>
      <c r="K136" s="53"/>
      <c r="L136" s="53"/>
      <c r="M136" s="53"/>
      <c r="N136" s="54"/>
      <c r="O136" s="53"/>
      <c r="P136" s="53"/>
      <c r="Q136" s="53"/>
    </row>
    <row r="137" spans="1:17" s="55" customFormat="1" ht="15.75" x14ac:dyDescent="0.25">
      <c r="A137" s="40">
        <f t="shared" si="44"/>
        <v>121</v>
      </c>
      <c r="B137" s="40">
        <f t="shared" si="44"/>
        <v>41</v>
      </c>
      <c r="C137" s="50" t="s">
        <v>153</v>
      </c>
      <c r="D137" s="47" t="s">
        <v>77</v>
      </c>
      <c r="E137" s="43">
        <f t="shared" si="39"/>
        <v>60</v>
      </c>
      <c r="F137" s="53"/>
      <c r="G137" s="53"/>
      <c r="H137" s="53">
        <v>60</v>
      </c>
      <c r="I137" s="53"/>
      <c r="J137" s="53"/>
      <c r="K137" s="53"/>
      <c r="L137" s="53"/>
      <c r="M137" s="53"/>
      <c r="N137" s="54"/>
      <c r="O137" s="53"/>
      <c r="P137" s="53"/>
      <c r="Q137" s="53"/>
    </row>
    <row r="138" spans="1:17" s="55" customFormat="1" ht="15.75" x14ac:dyDescent="0.25">
      <c r="A138" s="40">
        <f t="shared" si="44"/>
        <v>122</v>
      </c>
      <c r="B138" s="40">
        <f t="shared" si="44"/>
        <v>42</v>
      </c>
      <c r="C138" s="50" t="s">
        <v>154</v>
      </c>
      <c r="D138" s="47" t="s">
        <v>77</v>
      </c>
      <c r="E138" s="43">
        <f t="shared" si="39"/>
        <v>335</v>
      </c>
      <c r="F138" s="53"/>
      <c r="G138" s="53"/>
      <c r="H138" s="53">
        <v>335</v>
      </c>
      <c r="I138" s="53"/>
      <c r="J138" s="53"/>
      <c r="K138" s="53"/>
      <c r="L138" s="53"/>
      <c r="M138" s="53"/>
      <c r="N138" s="54"/>
      <c r="O138" s="53"/>
      <c r="P138" s="53"/>
      <c r="Q138" s="53"/>
    </row>
    <row r="139" spans="1:17" s="55" customFormat="1" ht="15.75" x14ac:dyDescent="0.25">
      <c r="A139" s="40">
        <f t="shared" si="44"/>
        <v>123</v>
      </c>
      <c r="B139" s="40">
        <f t="shared" si="44"/>
        <v>43</v>
      </c>
      <c r="C139" s="50" t="s">
        <v>155</v>
      </c>
      <c r="D139" s="47" t="s">
        <v>77</v>
      </c>
      <c r="E139" s="43">
        <f t="shared" si="39"/>
        <v>640</v>
      </c>
      <c r="F139" s="53"/>
      <c r="G139" s="53"/>
      <c r="H139" s="53">
        <v>640</v>
      </c>
      <c r="I139" s="53"/>
      <c r="J139" s="53"/>
      <c r="K139" s="53"/>
      <c r="L139" s="53"/>
      <c r="M139" s="53"/>
      <c r="N139" s="54"/>
      <c r="O139" s="53"/>
      <c r="P139" s="53"/>
      <c r="Q139" s="53"/>
    </row>
    <row r="140" spans="1:17" s="55" customFormat="1" ht="15.75" x14ac:dyDescent="0.25">
      <c r="A140" s="40">
        <f t="shared" si="44"/>
        <v>124</v>
      </c>
      <c r="B140" s="40">
        <f t="shared" si="44"/>
        <v>44</v>
      </c>
      <c r="C140" s="56" t="s">
        <v>156</v>
      </c>
      <c r="D140" s="47" t="s">
        <v>77</v>
      </c>
      <c r="E140" s="57">
        <v>992.88199999999995</v>
      </c>
      <c r="F140" s="57"/>
      <c r="G140" s="57"/>
      <c r="H140" s="57">
        <v>992.88199999999995</v>
      </c>
      <c r="I140" s="57"/>
      <c r="J140" s="57"/>
      <c r="K140" s="57"/>
      <c r="L140" s="57"/>
      <c r="M140" s="57"/>
      <c r="N140" s="58"/>
      <c r="O140" s="57"/>
      <c r="P140" s="57"/>
      <c r="Q140" s="57"/>
    </row>
    <row r="141" spans="1:17" s="55" customFormat="1" ht="15.75" x14ac:dyDescent="0.25">
      <c r="A141" s="40">
        <f t="shared" si="44"/>
        <v>125</v>
      </c>
      <c r="B141" s="40">
        <f t="shared" si="44"/>
        <v>45</v>
      </c>
      <c r="C141" s="56" t="s">
        <v>157</v>
      </c>
      <c r="D141" s="47" t="s">
        <v>77</v>
      </c>
      <c r="E141" s="57">
        <v>500</v>
      </c>
      <c r="F141" s="57"/>
      <c r="G141" s="57"/>
      <c r="H141" s="57">
        <v>500</v>
      </c>
      <c r="I141" s="57"/>
      <c r="J141" s="57"/>
      <c r="K141" s="57"/>
      <c r="L141" s="57"/>
      <c r="M141" s="57"/>
      <c r="N141" s="58"/>
      <c r="O141" s="57"/>
      <c r="P141" s="57"/>
      <c r="Q141" s="57"/>
    </row>
    <row r="142" spans="1:17" s="55" customFormat="1" ht="30" x14ac:dyDescent="0.25">
      <c r="A142" s="40">
        <f t="shared" si="44"/>
        <v>126</v>
      </c>
      <c r="B142" s="40">
        <f t="shared" si="44"/>
        <v>46</v>
      </c>
      <c r="C142" s="56" t="s">
        <v>158</v>
      </c>
      <c r="D142" s="47" t="s">
        <v>77</v>
      </c>
      <c r="E142" s="57">
        <v>3000</v>
      </c>
      <c r="F142" s="57"/>
      <c r="G142" s="57"/>
      <c r="H142" s="57">
        <v>3000</v>
      </c>
      <c r="I142" s="57"/>
      <c r="J142" s="57"/>
      <c r="K142" s="57"/>
      <c r="L142" s="57"/>
      <c r="M142" s="57"/>
      <c r="N142" s="58"/>
      <c r="O142" s="57"/>
      <c r="P142" s="57"/>
      <c r="Q142" s="57"/>
    </row>
    <row r="143" spans="1:17" s="55" customFormat="1" ht="30" x14ac:dyDescent="0.25">
      <c r="A143" s="40">
        <f t="shared" si="44"/>
        <v>127</v>
      </c>
      <c r="B143" s="40">
        <f t="shared" si="44"/>
        <v>47</v>
      </c>
      <c r="C143" s="56" t="s">
        <v>159</v>
      </c>
      <c r="D143" s="47" t="s">
        <v>77</v>
      </c>
      <c r="E143" s="57">
        <v>7000</v>
      </c>
      <c r="F143" s="57"/>
      <c r="G143" s="57"/>
      <c r="H143" s="57">
        <v>7000</v>
      </c>
      <c r="I143" s="57"/>
      <c r="J143" s="57"/>
      <c r="K143" s="57"/>
      <c r="L143" s="57"/>
      <c r="M143" s="57"/>
      <c r="N143" s="58"/>
      <c r="O143" s="57"/>
      <c r="P143" s="57"/>
      <c r="Q143" s="57"/>
    </row>
    <row r="144" spans="1:17" s="55" customFormat="1" ht="30" x14ac:dyDescent="0.25">
      <c r="A144" s="40">
        <f t="shared" si="44"/>
        <v>128</v>
      </c>
      <c r="B144" s="40">
        <f t="shared" si="44"/>
        <v>48</v>
      </c>
      <c r="C144" s="56" t="s">
        <v>160</v>
      </c>
      <c r="D144" s="47" t="s">
        <v>77</v>
      </c>
      <c r="E144" s="57">
        <v>6700</v>
      </c>
      <c r="F144" s="57"/>
      <c r="G144" s="57"/>
      <c r="H144" s="57">
        <v>6700</v>
      </c>
      <c r="I144" s="57"/>
      <c r="J144" s="57"/>
      <c r="K144" s="57"/>
      <c r="L144" s="57"/>
      <c r="M144" s="57"/>
      <c r="N144" s="58"/>
      <c r="O144" s="57"/>
      <c r="P144" s="57"/>
      <c r="Q144" s="57"/>
    </row>
    <row r="145" spans="1:17" s="55" customFormat="1" ht="30" x14ac:dyDescent="0.25">
      <c r="A145" s="59">
        <f t="shared" si="44"/>
        <v>129</v>
      </c>
      <c r="B145" s="59">
        <f t="shared" si="44"/>
        <v>49</v>
      </c>
      <c r="C145" s="60" t="s">
        <v>161</v>
      </c>
      <c r="D145" s="61" t="s">
        <v>77</v>
      </c>
      <c r="E145" s="62">
        <f t="shared" si="39"/>
        <v>1870</v>
      </c>
      <c r="F145" s="63"/>
      <c r="G145" s="63"/>
      <c r="H145" s="63">
        <v>1870</v>
      </c>
      <c r="I145" s="63"/>
      <c r="J145" s="63"/>
      <c r="K145" s="63"/>
      <c r="L145" s="63"/>
      <c r="M145" s="63"/>
      <c r="N145" s="64"/>
      <c r="O145" s="63"/>
      <c r="P145" s="63"/>
      <c r="Q145" s="63"/>
    </row>
    <row r="146" spans="1:17" x14ac:dyDescent="0.25">
      <c r="C146" s="13"/>
      <c r="D146" s="13"/>
      <c r="E146" s="67"/>
      <c r="F146" s="13"/>
      <c r="G146" s="13"/>
      <c r="H146" s="13"/>
      <c r="I146" s="13"/>
      <c r="J146" s="13"/>
      <c r="K146" s="13"/>
      <c r="L146" s="13"/>
      <c r="M146" s="65"/>
      <c r="N146" s="65"/>
      <c r="O146" s="65"/>
      <c r="P146" s="65"/>
      <c r="Q146" s="65"/>
    </row>
    <row r="147" spans="1:17" x14ac:dyDescent="0.25">
      <c r="C147" s="13"/>
      <c r="D147" s="13"/>
      <c r="E147" s="67"/>
      <c r="F147" s="13"/>
      <c r="G147" s="13"/>
      <c r="H147" s="13"/>
      <c r="I147" s="13"/>
      <c r="J147" s="13"/>
      <c r="K147" s="13"/>
      <c r="L147" s="13"/>
      <c r="M147" s="65"/>
      <c r="N147" s="65"/>
      <c r="O147" s="65"/>
      <c r="P147" s="65"/>
      <c r="Q147" s="65"/>
    </row>
    <row r="148" spans="1:17" x14ac:dyDescent="0.25">
      <c r="C148" s="13"/>
      <c r="D148" s="13"/>
      <c r="E148" s="67"/>
      <c r="F148" s="13"/>
      <c r="G148" s="13"/>
      <c r="H148" s="13"/>
      <c r="I148" s="13"/>
      <c r="J148" s="13"/>
      <c r="K148" s="13"/>
      <c r="L148" s="13"/>
      <c r="M148" s="65"/>
      <c r="N148" s="65"/>
      <c r="O148" s="65"/>
      <c r="P148" s="65"/>
      <c r="Q148" s="65"/>
    </row>
    <row r="149" spans="1:17" x14ac:dyDescent="0.25">
      <c r="C149" s="13"/>
      <c r="D149" s="13"/>
      <c r="E149" s="67"/>
      <c r="F149" s="13"/>
      <c r="G149" s="13"/>
      <c r="H149" s="13"/>
      <c r="I149" s="13"/>
      <c r="J149" s="13"/>
      <c r="K149" s="13"/>
      <c r="L149" s="13"/>
      <c r="M149" s="65"/>
      <c r="N149" s="65"/>
      <c r="O149" s="65"/>
      <c r="P149" s="65"/>
      <c r="Q149" s="65"/>
    </row>
    <row r="150" spans="1:17" x14ac:dyDescent="0.25">
      <c r="C150" s="13"/>
      <c r="D150" s="13"/>
      <c r="E150" s="67"/>
      <c r="F150" s="13"/>
      <c r="G150" s="13"/>
      <c r="H150" s="13"/>
      <c r="I150" s="13"/>
      <c r="J150" s="13"/>
      <c r="K150" s="13"/>
      <c r="L150" s="13"/>
      <c r="M150" s="65"/>
      <c r="N150" s="65"/>
      <c r="O150" s="65"/>
      <c r="P150" s="65"/>
      <c r="Q150" s="65"/>
    </row>
    <row r="151" spans="1:17" x14ac:dyDescent="0.25">
      <c r="C151" s="13"/>
      <c r="D151" s="13"/>
      <c r="E151" s="67"/>
      <c r="F151" s="13"/>
      <c r="G151" s="13"/>
      <c r="H151" s="13"/>
      <c r="I151" s="13"/>
      <c r="J151" s="13"/>
      <c r="K151" s="13"/>
      <c r="L151" s="13"/>
      <c r="M151" s="65"/>
      <c r="N151" s="65"/>
      <c r="O151" s="65"/>
      <c r="P151" s="65"/>
      <c r="Q151" s="65"/>
    </row>
    <row r="152" spans="1:17" x14ac:dyDescent="0.25">
      <c r="C152" s="13"/>
      <c r="D152" s="13"/>
      <c r="E152" s="67"/>
      <c r="F152" s="13"/>
      <c r="G152" s="13"/>
      <c r="H152" s="13"/>
      <c r="I152" s="13"/>
      <c r="J152" s="13"/>
      <c r="K152" s="13"/>
      <c r="L152" s="13"/>
      <c r="M152" s="65"/>
      <c r="N152" s="65"/>
      <c r="O152" s="65"/>
      <c r="P152" s="65"/>
      <c r="Q152" s="65"/>
    </row>
    <row r="153" spans="1:17" x14ac:dyDescent="0.25">
      <c r="C153" s="13"/>
      <c r="D153" s="13"/>
      <c r="E153" s="67"/>
      <c r="F153" s="13"/>
      <c r="G153" s="13"/>
      <c r="H153" s="13"/>
      <c r="I153" s="13"/>
      <c r="J153" s="13"/>
      <c r="K153" s="13"/>
      <c r="L153" s="13"/>
      <c r="M153" s="65"/>
      <c r="N153" s="65"/>
      <c r="O153" s="65"/>
      <c r="P153" s="65"/>
      <c r="Q153" s="65"/>
    </row>
    <row r="154" spans="1:17" x14ac:dyDescent="0.25">
      <c r="C154" s="13"/>
      <c r="D154" s="13"/>
      <c r="E154" s="67"/>
      <c r="F154" s="13"/>
      <c r="G154" s="13"/>
      <c r="H154" s="13"/>
      <c r="I154" s="13"/>
      <c r="J154" s="13"/>
      <c r="K154" s="13"/>
      <c r="L154" s="13"/>
      <c r="M154" s="65"/>
      <c r="N154" s="65"/>
      <c r="O154" s="65"/>
      <c r="P154" s="65"/>
      <c r="Q154" s="65"/>
    </row>
    <row r="155" spans="1:17" x14ac:dyDescent="0.25">
      <c r="C155" s="13"/>
      <c r="D155" s="13"/>
      <c r="E155" s="67"/>
      <c r="F155" s="13"/>
      <c r="G155" s="13"/>
      <c r="H155" s="13"/>
      <c r="I155" s="13"/>
      <c r="J155" s="13"/>
      <c r="K155" s="13"/>
      <c r="L155" s="13"/>
      <c r="M155" s="65"/>
      <c r="N155" s="65"/>
      <c r="O155" s="65"/>
      <c r="P155" s="65"/>
      <c r="Q155" s="65"/>
    </row>
    <row r="156" spans="1:17" x14ac:dyDescent="0.25">
      <c r="C156" s="13"/>
      <c r="D156" s="13"/>
      <c r="E156" s="67"/>
      <c r="F156" s="13"/>
      <c r="G156" s="13"/>
      <c r="H156" s="13"/>
      <c r="I156" s="13"/>
      <c r="J156" s="13"/>
      <c r="K156" s="13"/>
      <c r="L156" s="13"/>
      <c r="M156" s="65"/>
      <c r="N156" s="65"/>
      <c r="O156" s="65"/>
      <c r="P156" s="65"/>
      <c r="Q156" s="65"/>
    </row>
    <row r="157" spans="1:17" x14ac:dyDescent="0.25">
      <c r="C157" s="13"/>
      <c r="D157" s="13"/>
      <c r="E157" s="67"/>
      <c r="F157" s="13"/>
      <c r="G157" s="13"/>
      <c r="H157" s="13"/>
      <c r="I157" s="13"/>
      <c r="J157" s="13"/>
      <c r="K157" s="13"/>
      <c r="L157" s="13"/>
      <c r="M157" s="65"/>
      <c r="N157" s="65"/>
      <c r="O157" s="65"/>
      <c r="P157" s="65"/>
      <c r="Q157" s="65"/>
    </row>
    <row r="158" spans="1:17" x14ac:dyDescent="0.25">
      <c r="C158" s="13"/>
      <c r="D158" s="13"/>
      <c r="E158" s="67"/>
      <c r="F158" s="13"/>
      <c r="G158" s="13"/>
      <c r="H158" s="13"/>
      <c r="I158" s="13"/>
      <c r="J158" s="13"/>
      <c r="K158" s="13"/>
      <c r="L158" s="13"/>
      <c r="M158" s="65"/>
      <c r="N158" s="65"/>
      <c r="O158" s="65"/>
      <c r="P158" s="65"/>
      <c r="Q158" s="65"/>
    </row>
    <row r="159" spans="1:17" x14ac:dyDescent="0.25">
      <c r="C159" s="13"/>
      <c r="D159" s="13"/>
      <c r="E159" s="67"/>
      <c r="F159" s="13"/>
      <c r="G159" s="13"/>
      <c r="H159" s="13"/>
      <c r="I159" s="13"/>
      <c r="J159" s="13"/>
      <c r="K159" s="13"/>
      <c r="L159" s="13"/>
      <c r="M159" s="65"/>
      <c r="N159" s="65"/>
      <c r="O159" s="65"/>
      <c r="P159" s="65"/>
      <c r="Q159" s="65"/>
    </row>
    <row r="160" spans="1:17" x14ac:dyDescent="0.25">
      <c r="C160" s="13"/>
      <c r="D160" s="13"/>
      <c r="E160" s="67"/>
      <c r="F160" s="13"/>
      <c r="G160" s="13"/>
      <c r="H160" s="13"/>
      <c r="I160" s="13"/>
      <c r="J160" s="13"/>
      <c r="K160" s="13"/>
      <c r="L160" s="13"/>
      <c r="M160" s="65"/>
      <c r="N160" s="65"/>
      <c r="O160" s="65"/>
      <c r="P160" s="65"/>
      <c r="Q160" s="65"/>
    </row>
    <row r="161" spans="3:17" x14ac:dyDescent="0.25">
      <c r="C161" s="13"/>
      <c r="D161" s="13"/>
      <c r="E161" s="67"/>
      <c r="F161" s="13"/>
      <c r="G161" s="13"/>
      <c r="H161" s="13"/>
      <c r="I161" s="13"/>
      <c r="J161" s="13"/>
      <c r="K161" s="13"/>
      <c r="L161" s="13"/>
      <c r="M161" s="65"/>
      <c r="N161" s="65"/>
      <c r="O161" s="65"/>
      <c r="P161" s="65"/>
      <c r="Q161" s="65"/>
    </row>
    <row r="162" spans="3:17" x14ac:dyDescent="0.25">
      <c r="C162" s="13"/>
      <c r="D162" s="13"/>
      <c r="E162" s="67"/>
      <c r="F162" s="13"/>
      <c r="G162" s="13"/>
      <c r="H162" s="13"/>
      <c r="I162" s="13"/>
      <c r="J162" s="13"/>
      <c r="K162" s="13"/>
      <c r="L162" s="13"/>
      <c r="M162" s="65"/>
      <c r="N162" s="65"/>
      <c r="O162" s="65"/>
      <c r="P162" s="65"/>
      <c r="Q162" s="65"/>
    </row>
    <row r="163" spans="3:17" x14ac:dyDescent="0.25">
      <c r="C163" s="13"/>
      <c r="D163" s="13"/>
      <c r="E163" s="67"/>
      <c r="F163" s="13"/>
      <c r="G163" s="13"/>
      <c r="H163" s="13"/>
      <c r="I163" s="13"/>
      <c r="J163" s="13"/>
      <c r="K163" s="13"/>
      <c r="L163" s="13"/>
      <c r="M163" s="65"/>
      <c r="N163" s="65"/>
      <c r="O163" s="65"/>
      <c r="P163" s="65"/>
      <c r="Q163" s="65"/>
    </row>
    <row r="164" spans="3:17" x14ac:dyDescent="0.25">
      <c r="C164" s="13"/>
      <c r="D164" s="13"/>
      <c r="E164" s="67"/>
      <c r="F164" s="13"/>
      <c r="G164" s="13"/>
      <c r="H164" s="13"/>
      <c r="I164" s="13"/>
      <c r="J164" s="13"/>
      <c r="K164" s="13"/>
      <c r="L164" s="13"/>
      <c r="M164" s="65"/>
      <c r="N164" s="65"/>
      <c r="O164" s="65"/>
      <c r="P164" s="65"/>
      <c r="Q164" s="65"/>
    </row>
    <row r="165" spans="3:17" x14ac:dyDescent="0.25">
      <c r="C165" s="13"/>
      <c r="D165" s="13"/>
      <c r="E165" s="67"/>
      <c r="F165" s="13"/>
      <c r="G165" s="13"/>
      <c r="H165" s="13"/>
      <c r="I165" s="13"/>
      <c r="J165" s="13"/>
      <c r="K165" s="13"/>
      <c r="L165" s="13"/>
      <c r="M165" s="65"/>
      <c r="N165" s="65"/>
      <c r="O165" s="65"/>
      <c r="P165" s="65"/>
      <c r="Q165" s="65"/>
    </row>
    <row r="166" spans="3:17" x14ac:dyDescent="0.25">
      <c r="C166" s="13"/>
      <c r="D166" s="13"/>
      <c r="E166" s="67"/>
      <c r="F166" s="13"/>
      <c r="G166" s="13"/>
      <c r="H166" s="13"/>
      <c r="I166" s="13"/>
      <c r="J166" s="13"/>
      <c r="K166" s="13"/>
      <c r="L166" s="13"/>
      <c r="M166" s="65"/>
      <c r="N166" s="65"/>
      <c r="O166" s="65"/>
      <c r="P166" s="65"/>
      <c r="Q166" s="65"/>
    </row>
    <row r="167" spans="3:17" x14ac:dyDescent="0.25">
      <c r="C167" s="13"/>
      <c r="D167" s="13"/>
      <c r="E167" s="67"/>
      <c r="F167" s="13"/>
      <c r="G167" s="13"/>
      <c r="H167" s="13"/>
      <c r="I167" s="13"/>
      <c r="J167" s="13"/>
      <c r="K167" s="13"/>
      <c r="L167" s="13"/>
      <c r="M167" s="65"/>
      <c r="N167" s="65"/>
      <c r="O167" s="65"/>
      <c r="P167" s="65"/>
      <c r="Q167" s="65"/>
    </row>
    <row r="168" spans="3:17" x14ac:dyDescent="0.25">
      <c r="C168" s="13"/>
      <c r="D168" s="13"/>
      <c r="E168" s="67"/>
      <c r="F168" s="13"/>
      <c r="G168" s="13"/>
      <c r="H168" s="13"/>
      <c r="I168" s="13"/>
      <c r="J168" s="13"/>
      <c r="K168" s="13"/>
      <c r="L168" s="13"/>
      <c r="M168" s="65"/>
      <c r="N168" s="65"/>
      <c r="O168" s="65"/>
      <c r="P168" s="65"/>
      <c r="Q168" s="65"/>
    </row>
    <row r="169" spans="3:17" x14ac:dyDescent="0.25">
      <c r="C169" s="13"/>
      <c r="D169" s="13"/>
      <c r="E169" s="67"/>
      <c r="F169" s="13"/>
      <c r="G169" s="13"/>
      <c r="H169" s="13"/>
      <c r="I169" s="13"/>
      <c r="J169" s="13"/>
      <c r="K169" s="13"/>
      <c r="L169" s="13"/>
      <c r="M169" s="65"/>
      <c r="N169" s="65"/>
      <c r="O169" s="65"/>
      <c r="P169" s="65"/>
      <c r="Q169" s="65"/>
    </row>
    <row r="170" spans="3:17" x14ac:dyDescent="0.25">
      <c r="C170" s="13"/>
      <c r="D170" s="13"/>
      <c r="E170" s="67"/>
      <c r="F170" s="13"/>
      <c r="G170" s="13"/>
      <c r="H170" s="13"/>
      <c r="I170" s="13"/>
      <c r="J170" s="13"/>
      <c r="K170" s="13"/>
      <c r="L170" s="13"/>
      <c r="M170" s="65"/>
      <c r="N170" s="65"/>
      <c r="O170" s="65"/>
      <c r="P170" s="65"/>
      <c r="Q170" s="65"/>
    </row>
    <row r="171" spans="3:17" x14ac:dyDescent="0.25">
      <c r="C171" s="13"/>
      <c r="D171" s="13"/>
      <c r="E171" s="67"/>
      <c r="F171" s="13"/>
      <c r="G171" s="13"/>
      <c r="H171" s="13"/>
      <c r="I171" s="13"/>
      <c r="J171" s="13"/>
      <c r="K171" s="13"/>
      <c r="L171" s="13"/>
      <c r="M171" s="65"/>
      <c r="N171" s="65"/>
      <c r="O171" s="65"/>
      <c r="P171" s="65"/>
      <c r="Q171" s="65"/>
    </row>
    <row r="172" spans="3:17" x14ac:dyDescent="0.25">
      <c r="C172" s="13"/>
      <c r="D172" s="13"/>
      <c r="E172" s="67"/>
      <c r="F172" s="13"/>
      <c r="G172" s="13"/>
      <c r="H172" s="13"/>
      <c r="I172" s="13"/>
      <c r="J172" s="13"/>
      <c r="K172" s="13"/>
      <c r="L172" s="13"/>
      <c r="M172" s="65"/>
      <c r="N172" s="65"/>
      <c r="O172" s="65"/>
      <c r="P172" s="65"/>
      <c r="Q172" s="65"/>
    </row>
    <row r="173" spans="3:17" x14ac:dyDescent="0.25">
      <c r="C173" s="13"/>
      <c r="D173" s="13"/>
      <c r="E173" s="67"/>
      <c r="F173" s="13"/>
      <c r="G173" s="13"/>
      <c r="H173" s="13"/>
      <c r="I173" s="13"/>
      <c r="J173" s="13"/>
      <c r="K173" s="13"/>
      <c r="L173" s="13"/>
      <c r="M173" s="65"/>
      <c r="N173" s="65"/>
      <c r="O173" s="65"/>
      <c r="P173" s="65"/>
      <c r="Q173" s="65"/>
    </row>
    <row r="174" spans="3:17" x14ac:dyDescent="0.25">
      <c r="C174" s="13"/>
      <c r="D174" s="13"/>
      <c r="E174" s="67"/>
      <c r="F174" s="13"/>
      <c r="G174" s="13"/>
      <c r="H174" s="13"/>
      <c r="I174" s="13"/>
      <c r="J174" s="13"/>
      <c r="K174" s="13"/>
      <c r="L174" s="13"/>
      <c r="M174" s="65"/>
      <c r="N174" s="65"/>
      <c r="O174" s="65"/>
      <c r="P174" s="65"/>
      <c r="Q174" s="65"/>
    </row>
    <row r="175" spans="3:17" x14ac:dyDescent="0.25">
      <c r="C175" s="13"/>
      <c r="D175" s="13"/>
      <c r="E175" s="67"/>
      <c r="F175" s="13"/>
      <c r="G175" s="13"/>
      <c r="H175" s="13"/>
      <c r="I175" s="13"/>
      <c r="J175" s="13"/>
      <c r="K175" s="13"/>
      <c r="L175" s="13"/>
      <c r="M175" s="65"/>
      <c r="N175" s="65"/>
      <c r="O175" s="65"/>
      <c r="P175" s="65"/>
      <c r="Q175" s="65"/>
    </row>
    <row r="176" spans="3:17" x14ac:dyDescent="0.25">
      <c r="C176" s="13"/>
      <c r="D176" s="13"/>
      <c r="E176" s="67"/>
      <c r="F176" s="13"/>
      <c r="G176" s="13"/>
      <c r="H176" s="13"/>
      <c r="I176" s="13"/>
      <c r="J176" s="13"/>
      <c r="K176" s="13"/>
      <c r="L176" s="13"/>
      <c r="M176" s="65"/>
      <c r="N176" s="65"/>
      <c r="O176" s="65"/>
      <c r="P176" s="65"/>
      <c r="Q176" s="65"/>
    </row>
    <row r="177" spans="3:17" x14ac:dyDescent="0.25">
      <c r="C177" s="13"/>
      <c r="D177" s="13"/>
      <c r="E177" s="67"/>
      <c r="F177" s="13"/>
      <c r="G177" s="13"/>
      <c r="H177" s="13"/>
      <c r="I177" s="13"/>
      <c r="J177" s="13"/>
      <c r="K177" s="13"/>
      <c r="L177" s="13"/>
      <c r="M177" s="65"/>
      <c r="N177" s="65"/>
      <c r="O177" s="65"/>
      <c r="P177" s="65"/>
      <c r="Q177" s="65"/>
    </row>
    <row r="178" spans="3:17" x14ac:dyDescent="0.25">
      <c r="C178" s="13"/>
      <c r="D178" s="13"/>
      <c r="E178" s="67"/>
      <c r="F178" s="13"/>
      <c r="G178" s="13"/>
      <c r="H178" s="13"/>
      <c r="I178" s="13"/>
      <c r="J178" s="13"/>
      <c r="K178" s="13"/>
      <c r="L178" s="13"/>
      <c r="M178" s="65"/>
      <c r="N178" s="65"/>
      <c r="O178" s="65"/>
      <c r="P178" s="65"/>
      <c r="Q178" s="65"/>
    </row>
    <row r="179" spans="3:17" x14ac:dyDescent="0.25">
      <c r="C179" s="13"/>
      <c r="D179" s="13"/>
      <c r="E179" s="67"/>
      <c r="F179" s="13"/>
      <c r="G179" s="13"/>
      <c r="H179" s="13"/>
      <c r="I179" s="13"/>
      <c r="J179" s="13"/>
      <c r="K179" s="13"/>
      <c r="L179" s="13"/>
      <c r="M179" s="65"/>
      <c r="N179" s="65"/>
      <c r="O179" s="65"/>
      <c r="P179" s="65"/>
      <c r="Q179" s="65"/>
    </row>
    <row r="180" spans="3:17" x14ac:dyDescent="0.25">
      <c r="C180" s="13"/>
      <c r="D180" s="13"/>
      <c r="E180" s="67"/>
      <c r="F180" s="13"/>
      <c r="G180" s="13"/>
      <c r="H180" s="13"/>
      <c r="I180" s="13"/>
      <c r="J180" s="13"/>
      <c r="K180" s="13"/>
      <c r="L180" s="13"/>
      <c r="M180" s="65"/>
      <c r="N180" s="65"/>
      <c r="O180" s="65"/>
      <c r="P180" s="65"/>
      <c r="Q180" s="65"/>
    </row>
    <row r="181" spans="3:17" x14ac:dyDescent="0.25">
      <c r="C181" s="13"/>
      <c r="D181" s="13"/>
      <c r="E181" s="67"/>
      <c r="F181" s="13"/>
      <c r="G181" s="13"/>
      <c r="H181" s="13"/>
      <c r="I181" s="13"/>
      <c r="J181" s="13"/>
      <c r="K181" s="13"/>
      <c r="L181" s="13"/>
      <c r="M181" s="65"/>
      <c r="N181" s="65"/>
      <c r="O181" s="65"/>
      <c r="P181" s="65"/>
      <c r="Q181" s="65"/>
    </row>
    <row r="182" spans="3:17" x14ac:dyDescent="0.25">
      <c r="C182" s="13"/>
      <c r="D182" s="13"/>
      <c r="E182" s="67"/>
      <c r="F182" s="13"/>
      <c r="G182" s="13"/>
      <c r="H182" s="13"/>
      <c r="I182" s="13"/>
      <c r="J182" s="13"/>
      <c r="K182" s="13"/>
      <c r="L182" s="13"/>
      <c r="M182" s="65"/>
      <c r="N182" s="65"/>
      <c r="O182" s="65"/>
      <c r="P182" s="65"/>
      <c r="Q182" s="65"/>
    </row>
    <row r="183" spans="3:17" x14ac:dyDescent="0.25">
      <c r="C183" s="13"/>
      <c r="D183" s="13"/>
      <c r="E183" s="67"/>
      <c r="F183" s="13"/>
      <c r="G183" s="13"/>
      <c r="H183" s="13"/>
      <c r="I183" s="13"/>
      <c r="J183" s="13"/>
      <c r="K183" s="13"/>
      <c r="L183" s="13"/>
      <c r="M183" s="65"/>
      <c r="N183" s="65"/>
      <c r="O183" s="65"/>
      <c r="P183" s="65"/>
      <c r="Q183" s="65"/>
    </row>
    <row r="184" spans="3:17" x14ac:dyDescent="0.25">
      <c r="C184" s="13"/>
      <c r="D184" s="13"/>
      <c r="E184" s="67"/>
      <c r="F184" s="13"/>
      <c r="G184" s="13"/>
      <c r="H184" s="13"/>
      <c r="I184" s="13"/>
      <c r="J184" s="13"/>
      <c r="K184" s="13"/>
      <c r="L184" s="13"/>
      <c r="M184" s="65"/>
      <c r="N184" s="65"/>
      <c r="O184" s="65"/>
      <c r="P184" s="65"/>
      <c r="Q184" s="65"/>
    </row>
    <row r="185" spans="3:17" x14ac:dyDescent="0.25">
      <c r="C185" s="13"/>
      <c r="D185" s="13"/>
      <c r="E185" s="67"/>
      <c r="F185" s="13"/>
      <c r="G185" s="13"/>
      <c r="H185" s="13"/>
      <c r="I185" s="13"/>
      <c r="J185" s="13"/>
      <c r="K185" s="13"/>
      <c r="L185" s="13"/>
      <c r="M185" s="65"/>
      <c r="N185" s="65"/>
      <c r="O185" s="65"/>
      <c r="P185" s="65"/>
      <c r="Q185" s="65"/>
    </row>
    <row r="186" spans="3:17" x14ac:dyDescent="0.25">
      <c r="C186" s="13"/>
      <c r="D186" s="13"/>
      <c r="E186" s="67"/>
      <c r="F186" s="13"/>
      <c r="G186" s="13"/>
      <c r="H186" s="13"/>
      <c r="I186" s="13"/>
      <c r="J186" s="13"/>
      <c r="K186" s="13"/>
      <c r="L186" s="13"/>
      <c r="M186" s="65"/>
      <c r="N186" s="65"/>
      <c r="O186" s="65"/>
      <c r="P186" s="65"/>
      <c r="Q186" s="65"/>
    </row>
    <row r="187" spans="3:17" x14ac:dyDescent="0.25">
      <c r="C187" s="13"/>
      <c r="D187" s="13"/>
      <c r="E187" s="67"/>
      <c r="F187" s="13"/>
      <c r="G187" s="13"/>
      <c r="H187" s="13"/>
      <c r="I187" s="13"/>
      <c r="J187" s="13"/>
      <c r="K187" s="13"/>
      <c r="L187" s="13"/>
      <c r="M187" s="65"/>
      <c r="N187" s="65"/>
      <c r="O187" s="65"/>
      <c r="P187" s="65"/>
      <c r="Q187" s="65"/>
    </row>
    <row r="188" spans="3:17" x14ac:dyDescent="0.25">
      <c r="C188" s="13"/>
      <c r="D188" s="13"/>
      <c r="E188" s="67"/>
      <c r="F188" s="13"/>
      <c r="G188" s="13"/>
      <c r="H188" s="13"/>
      <c r="I188" s="13"/>
      <c r="J188" s="13"/>
      <c r="K188" s="13"/>
      <c r="L188" s="13"/>
      <c r="M188" s="65"/>
      <c r="N188" s="65"/>
      <c r="O188" s="65"/>
      <c r="P188" s="65"/>
      <c r="Q188" s="65"/>
    </row>
    <row r="189" spans="3:17" x14ac:dyDescent="0.25">
      <c r="C189" s="13"/>
      <c r="D189" s="13"/>
      <c r="E189" s="67"/>
      <c r="F189" s="13"/>
      <c r="G189" s="13"/>
      <c r="H189" s="13"/>
      <c r="I189" s="13"/>
      <c r="J189" s="13"/>
      <c r="K189" s="13"/>
      <c r="L189" s="13"/>
      <c r="M189" s="65"/>
      <c r="N189" s="65"/>
      <c r="O189" s="65"/>
      <c r="P189" s="65"/>
      <c r="Q189" s="65"/>
    </row>
    <row r="190" spans="3:17" x14ac:dyDescent="0.25">
      <c r="C190" s="13"/>
      <c r="D190" s="13"/>
      <c r="E190" s="67"/>
      <c r="F190" s="13"/>
      <c r="G190" s="13"/>
      <c r="H190" s="13"/>
      <c r="I190" s="13"/>
      <c r="J190" s="13"/>
      <c r="K190" s="13"/>
      <c r="L190" s="13"/>
      <c r="M190" s="65"/>
      <c r="N190" s="65"/>
      <c r="O190" s="65"/>
      <c r="P190" s="65"/>
      <c r="Q190" s="65"/>
    </row>
    <row r="191" spans="3:17" x14ac:dyDescent="0.25">
      <c r="C191" s="13"/>
      <c r="D191" s="13"/>
      <c r="E191" s="67"/>
      <c r="F191" s="13"/>
      <c r="G191" s="13"/>
      <c r="H191" s="13"/>
      <c r="I191" s="13"/>
      <c r="J191" s="13"/>
      <c r="K191" s="13"/>
      <c r="L191" s="13"/>
      <c r="M191" s="65"/>
      <c r="N191" s="65"/>
      <c r="O191" s="65"/>
      <c r="P191" s="65"/>
      <c r="Q191" s="65"/>
    </row>
    <row r="192" spans="3:17" x14ac:dyDescent="0.25">
      <c r="C192" s="13"/>
      <c r="D192" s="13"/>
      <c r="E192" s="67"/>
      <c r="F192" s="13"/>
      <c r="G192" s="13"/>
      <c r="H192" s="13"/>
      <c r="I192" s="13"/>
      <c r="J192" s="13"/>
      <c r="K192" s="13"/>
      <c r="L192" s="13"/>
      <c r="M192" s="65"/>
      <c r="N192" s="65"/>
      <c r="O192" s="65"/>
      <c r="P192" s="65"/>
      <c r="Q192" s="65"/>
    </row>
    <row r="193" spans="3:17" x14ac:dyDescent="0.25">
      <c r="C193" s="13"/>
      <c r="D193" s="13"/>
      <c r="E193" s="67"/>
      <c r="F193" s="13"/>
      <c r="G193" s="13"/>
      <c r="H193" s="13"/>
      <c r="I193" s="13"/>
      <c r="J193" s="13"/>
      <c r="K193" s="13"/>
      <c r="L193" s="13"/>
      <c r="M193" s="65"/>
      <c r="N193" s="65"/>
      <c r="O193" s="65"/>
      <c r="P193" s="65"/>
      <c r="Q193" s="65"/>
    </row>
    <row r="194" spans="3:17" x14ac:dyDescent="0.25">
      <c r="C194" s="13"/>
      <c r="D194" s="13"/>
      <c r="E194" s="67"/>
      <c r="F194" s="13"/>
      <c r="G194" s="13"/>
      <c r="H194" s="13"/>
      <c r="I194" s="13"/>
      <c r="J194" s="13"/>
      <c r="K194" s="13"/>
      <c r="L194" s="13"/>
      <c r="M194" s="65"/>
      <c r="N194" s="65"/>
      <c r="O194" s="65"/>
      <c r="P194" s="65"/>
      <c r="Q194" s="65"/>
    </row>
    <row r="195" spans="3:17" x14ac:dyDescent="0.25">
      <c r="C195" s="13"/>
      <c r="D195" s="13"/>
      <c r="E195" s="67"/>
      <c r="F195" s="13"/>
      <c r="G195" s="13"/>
      <c r="H195" s="13"/>
      <c r="I195" s="13"/>
      <c r="J195" s="13"/>
      <c r="K195" s="13"/>
      <c r="L195" s="13"/>
      <c r="M195" s="65"/>
      <c r="N195" s="65"/>
      <c r="O195" s="65"/>
      <c r="P195" s="65"/>
      <c r="Q195" s="65"/>
    </row>
    <row r="196" spans="3:17" x14ac:dyDescent="0.25">
      <c r="C196" s="13"/>
      <c r="D196" s="13"/>
      <c r="E196" s="67"/>
      <c r="F196" s="13"/>
      <c r="G196" s="13"/>
      <c r="H196" s="13"/>
      <c r="I196" s="13"/>
      <c r="J196" s="13"/>
      <c r="K196" s="13"/>
      <c r="L196" s="13"/>
      <c r="M196" s="65"/>
      <c r="N196" s="65"/>
      <c r="O196" s="65"/>
      <c r="P196" s="65"/>
      <c r="Q196" s="65"/>
    </row>
    <row r="197" spans="3:17" x14ac:dyDescent="0.25">
      <c r="C197" s="13"/>
      <c r="D197" s="13"/>
      <c r="E197" s="67"/>
      <c r="F197" s="13"/>
      <c r="G197" s="13"/>
      <c r="H197" s="13"/>
      <c r="I197" s="13"/>
      <c r="J197" s="13"/>
      <c r="K197" s="13"/>
      <c r="L197" s="13"/>
      <c r="M197" s="65"/>
      <c r="N197" s="65"/>
      <c r="O197" s="65"/>
      <c r="P197" s="65"/>
      <c r="Q197" s="65"/>
    </row>
    <row r="198" spans="3:17" x14ac:dyDescent="0.25">
      <c r="C198" s="13"/>
      <c r="D198" s="13"/>
      <c r="E198" s="67"/>
      <c r="F198" s="13"/>
      <c r="G198" s="13"/>
      <c r="H198" s="13"/>
      <c r="I198" s="13"/>
      <c r="J198" s="13"/>
      <c r="K198" s="13"/>
      <c r="L198" s="13"/>
      <c r="M198" s="65"/>
      <c r="N198" s="65"/>
      <c r="O198" s="65"/>
      <c r="P198" s="65"/>
      <c r="Q198" s="65"/>
    </row>
    <row r="199" spans="3:17" x14ac:dyDescent="0.25">
      <c r="C199" s="13"/>
      <c r="D199" s="13"/>
      <c r="E199" s="67"/>
      <c r="F199" s="13"/>
      <c r="G199" s="13"/>
      <c r="H199" s="13"/>
      <c r="I199" s="13"/>
      <c r="J199" s="13"/>
      <c r="K199" s="13"/>
      <c r="L199" s="13"/>
      <c r="M199" s="65"/>
      <c r="N199" s="65"/>
      <c r="O199" s="65"/>
      <c r="P199" s="65"/>
      <c r="Q199" s="65"/>
    </row>
    <row r="200" spans="3:17" x14ac:dyDescent="0.25">
      <c r="C200" s="13"/>
      <c r="D200" s="13"/>
      <c r="E200" s="67"/>
      <c r="F200" s="13"/>
      <c r="G200" s="13"/>
      <c r="H200" s="13"/>
      <c r="I200" s="13"/>
      <c r="J200" s="13"/>
      <c r="K200" s="13"/>
      <c r="L200" s="13"/>
      <c r="M200" s="65"/>
      <c r="N200" s="65"/>
      <c r="O200" s="65"/>
      <c r="P200" s="65"/>
      <c r="Q200" s="65"/>
    </row>
    <row r="201" spans="3:17" x14ac:dyDescent="0.25">
      <c r="C201" s="13"/>
      <c r="D201" s="13"/>
      <c r="E201" s="67"/>
      <c r="F201" s="13"/>
      <c r="G201" s="13"/>
      <c r="H201" s="13"/>
      <c r="I201" s="13"/>
      <c r="J201" s="13"/>
      <c r="K201" s="13"/>
      <c r="L201" s="13"/>
      <c r="M201" s="65"/>
      <c r="N201" s="65"/>
      <c r="O201" s="65"/>
      <c r="P201" s="65"/>
      <c r="Q201" s="65"/>
    </row>
    <row r="202" spans="3:17" x14ac:dyDescent="0.25">
      <c r="C202" s="13"/>
      <c r="D202" s="13"/>
      <c r="E202" s="67"/>
      <c r="F202" s="13"/>
      <c r="G202" s="13"/>
      <c r="H202" s="13"/>
      <c r="I202" s="13"/>
      <c r="J202" s="13"/>
      <c r="K202" s="13"/>
      <c r="L202" s="13"/>
      <c r="M202" s="65"/>
      <c r="N202" s="65"/>
      <c r="O202" s="65"/>
      <c r="P202" s="65"/>
      <c r="Q202" s="65"/>
    </row>
    <row r="203" spans="3:17" x14ac:dyDescent="0.25">
      <c r="C203" s="13"/>
      <c r="D203" s="13"/>
      <c r="E203" s="67"/>
      <c r="F203" s="13"/>
      <c r="G203" s="13"/>
      <c r="H203" s="13"/>
      <c r="I203" s="13"/>
      <c r="J203" s="13"/>
      <c r="K203" s="13"/>
      <c r="L203" s="13"/>
      <c r="M203" s="65"/>
      <c r="N203" s="65"/>
      <c r="O203" s="65"/>
      <c r="P203" s="65"/>
      <c r="Q203" s="65"/>
    </row>
    <row r="204" spans="3:17" x14ac:dyDescent="0.25">
      <c r="C204" s="13"/>
      <c r="D204" s="13"/>
      <c r="E204" s="67"/>
      <c r="F204" s="13"/>
      <c r="G204" s="13"/>
      <c r="H204" s="13"/>
      <c r="I204" s="13"/>
      <c r="J204" s="13"/>
      <c r="K204" s="13"/>
      <c r="L204" s="13"/>
      <c r="M204" s="65"/>
      <c r="N204" s="65"/>
      <c r="O204" s="65"/>
      <c r="P204" s="65"/>
      <c r="Q204" s="65"/>
    </row>
    <row r="205" spans="3:17" x14ac:dyDescent="0.25">
      <c r="C205" s="13"/>
      <c r="D205" s="13"/>
      <c r="E205" s="67"/>
      <c r="F205" s="13"/>
      <c r="G205" s="13"/>
      <c r="H205" s="13"/>
      <c r="I205" s="13"/>
      <c r="J205" s="13"/>
      <c r="K205" s="13"/>
      <c r="L205" s="13"/>
      <c r="M205" s="65"/>
      <c r="N205" s="65"/>
      <c r="O205" s="65"/>
      <c r="P205" s="65"/>
      <c r="Q205" s="65"/>
    </row>
    <row r="206" spans="3:17" x14ac:dyDescent="0.25">
      <c r="C206" s="13"/>
      <c r="D206" s="13"/>
      <c r="E206" s="67"/>
      <c r="F206" s="13"/>
      <c r="G206" s="13"/>
      <c r="H206" s="13"/>
      <c r="I206" s="13"/>
      <c r="J206" s="13"/>
      <c r="K206" s="13"/>
      <c r="L206" s="13"/>
      <c r="M206" s="65"/>
      <c r="N206" s="65"/>
      <c r="O206" s="65"/>
      <c r="P206" s="65"/>
      <c r="Q206" s="65"/>
    </row>
    <row r="207" spans="3:17" x14ac:dyDescent="0.25">
      <c r="C207" s="13"/>
      <c r="D207" s="13"/>
      <c r="E207" s="67"/>
      <c r="F207" s="13"/>
      <c r="G207" s="13"/>
      <c r="H207" s="13"/>
      <c r="I207" s="13"/>
      <c r="J207" s="13"/>
      <c r="K207" s="13"/>
      <c r="L207" s="13"/>
      <c r="M207" s="65"/>
      <c r="N207" s="65"/>
      <c r="O207" s="65"/>
      <c r="P207" s="65"/>
      <c r="Q207" s="65"/>
    </row>
    <row r="208" spans="3:17" x14ac:dyDescent="0.25">
      <c r="C208" s="13"/>
      <c r="D208" s="13"/>
      <c r="E208" s="67"/>
      <c r="F208" s="13"/>
      <c r="G208" s="13"/>
      <c r="H208" s="13"/>
      <c r="I208" s="13"/>
      <c r="J208" s="13"/>
      <c r="K208" s="13"/>
      <c r="L208" s="13"/>
      <c r="M208" s="65"/>
      <c r="N208" s="65"/>
      <c r="O208" s="65"/>
      <c r="P208" s="65"/>
      <c r="Q208" s="65"/>
    </row>
    <row r="209" spans="3:17" x14ac:dyDescent="0.25">
      <c r="C209" s="13"/>
      <c r="D209" s="13"/>
      <c r="E209" s="67"/>
      <c r="F209" s="13"/>
      <c r="G209" s="13"/>
      <c r="H209" s="13"/>
      <c r="I209" s="13"/>
      <c r="J209" s="13"/>
      <c r="K209" s="13"/>
      <c r="L209" s="13"/>
      <c r="M209" s="65"/>
      <c r="N209" s="65"/>
      <c r="O209" s="65"/>
      <c r="P209" s="65"/>
      <c r="Q209" s="65"/>
    </row>
    <row r="210" spans="3:17" x14ac:dyDescent="0.25">
      <c r="C210" s="13"/>
      <c r="D210" s="13"/>
      <c r="E210" s="67"/>
      <c r="F210" s="13"/>
      <c r="G210" s="13"/>
      <c r="H210" s="13"/>
      <c r="I210" s="13"/>
      <c r="J210" s="13"/>
      <c r="K210" s="13"/>
      <c r="L210" s="13"/>
      <c r="M210" s="65"/>
      <c r="N210" s="65"/>
      <c r="O210" s="65"/>
      <c r="P210" s="65"/>
      <c r="Q210" s="65"/>
    </row>
    <row r="211" spans="3:17" x14ac:dyDescent="0.25">
      <c r="C211" s="13"/>
      <c r="D211" s="13"/>
      <c r="E211" s="67"/>
      <c r="F211" s="13"/>
      <c r="G211" s="13"/>
      <c r="H211" s="13"/>
      <c r="I211" s="13"/>
      <c r="J211" s="13"/>
      <c r="K211" s="13"/>
      <c r="L211" s="13"/>
      <c r="M211" s="65"/>
      <c r="N211" s="65"/>
      <c r="O211" s="65"/>
      <c r="P211" s="65"/>
      <c r="Q211" s="65"/>
    </row>
    <row r="212" spans="3:17" x14ac:dyDescent="0.25">
      <c r="C212" s="13"/>
      <c r="D212" s="13"/>
      <c r="E212" s="67"/>
      <c r="F212" s="13"/>
      <c r="G212" s="13"/>
      <c r="H212" s="13"/>
      <c r="I212" s="13"/>
      <c r="J212" s="13"/>
      <c r="K212" s="13"/>
      <c r="L212" s="13"/>
      <c r="M212" s="65"/>
      <c r="N212" s="65"/>
      <c r="O212" s="65"/>
      <c r="P212" s="65"/>
      <c r="Q212" s="65"/>
    </row>
    <row r="213" spans="3:17" x14ac:dyDescent="0.25">
      <c r="C213" s="13"/>
      <c r="D213" s="13"/>
      <c r="E213" s="67"/>
      <c r="F213" s="13"/>
      <c r="G213" s="13"/>
      <c r="H213" s="13"/>
      <c r="I213" s="13"/>
      <c r="J213" s="13"/>
      <c r="K213" s="13"/>
      <c r="L213" s="13"/>
      <c r="M213" s="65"/>
      <c r="N213" s="65"/>
      <c r="O213" s="65"/>
      <c r="P213" s="65"/>
      <c r="Q213" s="65"/>
    </row>
    <row r="214" spans="3:17" x14ac:dyDescent="0.25">
      <c r="C214" s="13"/>
      <c r="D214" s="13"/>
      <c r="E214" s="67"/>
      <c r="F214" s="13"/>
      <c r="G214" s="13"/>
      <c r="H214" s="13"/>
      <c r="I214" s="13"/>
      <c r="J214" s="13"/>
      <c r="K214" s="13"/>
      <c r="L214" s="13"/>
      <c r="M214" s="65"/>
      <c r="N214" s="65"/>
      <c r="O214" s="65"/>
      <c r="P214" s="65"/>
      <c r="Q214" s="65"/>
    </row>
    <row r="215" spans="3:17" x14ac:dyDescent="0.25">
      <c r="C215" s="13"/>
      <c r="D215" s="13"/>
      <c r="E215" s="67"/>
      <c r="F215" s="13"/>
      <c r="G215" s="13"/>
      <c r="H215" s="13"/>
      <c r="I215" s="13"/>
      <c r="J215" s="13"/>
      <c r="K215" s="13"/>
      <c r="L215" s="13"/>
      <c r="M215" s="65"/>
      <c r="N215" s="65"/>
      <c r="O215" s="65"/>
      <c r="P215" s="65"/>
      <c r="Q215" s="65"/>
    </row>
    <row r="216" spans="3:17" x14ac:dyDescent="0.25">
      <c r="C216" s="13"/>
      <c r="D216" s="13"/>
      <c r="E216" s="67"/>
      <c r="F216" s="13"/>
      <c r="G216" s="13"/>
      <c r="H216" s="13"/>
      <c r="I216" s="13"/>
      <c r="J216" s="13"/>
      <c r="K216" s="13"/>
      <c r="L216" s="13"/>
      <c r="M216" s="65"/>
      <c r="N216" s="65"/>
      <c r="O216" s="65"/>
      <c r="P216" s="65"/>
      <c r="Q216" s="65"/>
    </row>
    <row r="217" spans="3:17" x14ac:dyDescent="0.25">
      <c r="C217" s="13"/>
      <c r="D217" s="13"/>
      <c r="E217" s="67"/>
      <c r="F217" s="13"/>
      <c r="G217" s="13"/>
      <c r="H217" s="13"/>
      <c r="I217" s="13"/>
      <c r="J217" s="13"/>
      <c r="K217" s="13"/>
      <c r="L217" s="13"/>
      <c r="M217" s="65"/>
      <c r="N217" s="65"/>
      <c r="O217" s="65"/>
      <c r="P217" s="65"/>
      <c r="Q217" s="65"/>
    </row>
    <row r="218" spans="3:17" x14ac:dyDescent="0.25">
      <c r="C218" s="13"/>
      <c r="D218" s="13"/>
      <c r="E218" s="67"/>
      <c r="F218" s="13"/>
      <c r="G218" s="13"/>
      <c r="H218" s="13"/>
      <c r="I218" s="13"/>
      <c r="J218" s="13"/>
      <c r="K218" s="13"/>
      <c r="L218" s="13"/>
      <c r="M218" s="65"/>
      <c r="N218" s="65"/>
      <c r="O218" s="65"/>
      <c r="P218" s="65"/>
      <c r="Q218" s="65"/>
    </row>
    <row r="219" spans="3:17" x14ac:dyDescent="0.25">
      <c r="C219" s="13"/>
      <c r="D219" s="13"/>
      <c r="E219" s="67"/>
      <c r="F219" s="13"/>
      <c r="G219" s="13"/>
      <c r="H219" s="13"/>
      <c r="I219" s="13"/>
      <c r="J219" s="13"/>
      <c r="K219" s="13"/>
      <c r="L219" s="13"/>
      <c r="M219" s="65"/>
      <c r="N219" s="65"/>
      <c r="O219" s="65"/>
      <c r="P219" s="65"/>
      <c r="Q219" s="65"/>
    </row>
    <row r="220" spans="3:17" x14ac:dyDescent="0.25">
      <c r="C220" s="13"/>
      <c r="D220" s="13"/>
      <c r="E220" s="67"/>
      <c r="F220" s="13"/>
      <c r="G220" s="13"/>
      <c r="H220" s="13"/>
      <c r="I220" s="13"/>
      <c r="J220" s="13"/>
      <c r="K220" s="13"/>
      <c r="L220" s="13"/>
      <c r="M220" s="65"/>
      <c r="N220" s="65"/>
      <c r="O220" s="65"/>
      <c r="P220" s="65"/>
      <c r="Q220" s="65"/>
    </row>
    <row r="221" spans="3:17" x14ac:dyDescent="0.25">
      <c r="C221" s="13"/>
      <c r="D221" s="13"/>
      <c r="E221" s="67"/>
      <c r="F221" s="13"/>
      <c r="G221" s="13"/>
      <c r="H221" s="13"/>
      <c r="I221" s="13"/>
      <c r="J221" s="13"/>
      <c r="K221" s="13"/>
      <c r="L221" s="13"/>
      <c r="M221" s="65"/>
      <c r="N221" s="65"/>
      <c r="O221" s="65"/>
      <c r="P221" s="65"/>
      <c r="Q221" s="65"/>
    </row>
    <row r="222" spans="3:17" x14ac:dyDescent="0.25">
      <c r="C222" s="13"/>
      <c r="D222" s="13"/>
      <c r="E222" s="67"/>
      <c r="F222" s="13"/>
      <c r="G222" s="13"/>
      <c r="H222" s="13"/>
      <c r="I222" s="13"/>
      <c r="J222" s="13"/>
      <c r="K222" s="13"/>
      <c r="L222" s="13"/>
      <c r="M222" s="65"/>
      <c r="N222" s="65"/>
      <c r="O222" s="65"/>
      <c r="P222" s="65"/>
      <c r="Q222" s="65"/>
    </row>
    <row r="223" spans="3:17" x14ac:dyDescent="0.25">
      <c r="C223" s="13"/>
      <c r="D223" s="13"/>
      <c r="E223" s="67"/>
      <c r="F223" s="13"/>
      <c r="G223" s="13"/>
      <c r="H223" s="13"/>
      <c r="I223" s="13"/>
      <c r="J223" s="13"/>
      <c r="K223" s="13"/>
      <c r="L223" s="13"/>
      <c r="M223" s="65"/>
      <c r="N223" s="65"/>
      <c r="O223" s="65"/>
      <c r="P223" s="65"/>
      <c r="Q223" s="65"/>
    </row>
    <row r="224" spans="3:17" x14ac:dyDescent="0.25">
      <c r="C224" s="13"/>
      <c r="D224" s="13"/>
      <c r="E224" s="67"/>
      <c r="F224" s="13"/>
      <c r="G224" s="13"/>
      <c r="H224" s="13"/>
      <c r="I224" s="13"/>
      <c r="J224" s="13"/>
      <c r="K224" s="13"/>
      <c r="L224" s="13"/>
      <c r="M224" s="65"/>
      <c r="N224" s="65"/>
      <c r="O224" s="65"/>
      <c r="P224" s="65"/>
      <c r="Q224" s="65"/>
    </row>
    <row r="225" spans="3:17" x14ac:dyDescent="0.25">
      <c r="C225" s="13"/>
      <c r="D225" s="13"/>
      <c r="E225" s="67"/>
      <c r="F225" s="13"/>
      <c r="G225" s="13"/>
      <c r="H225" s="13"/>
      <c r="I225" s="13"/>
      <c r="J225" s="13"/>
      <c r="K225" s="13"/>
      <c r="L225" s="13"/>
      <c r="M225" s="65"/>
      <c r="N225" s="65"/>
      <c r="O225" s="65"/>
      <c r="P225" s="65"/>
      <c r="Q225" s="65"/>
    </row>
    <row r="226" spans="3:17" x14ac:dyDescent="0.25">
      <c r="C226" s="13"/>
      <c r="D226" s="13"/>
      <c r="E226" s="67"/>
      <c r="F226" s="13"/>
      <c r="G226" s="13"/>
      <c r="H226" s="13"/>
      <c r="I226" s="13"/>
      <c r="J226" s="13"/>
      <c r="K226" s="13"/>
      <c r="L226" s="13"/>
      <c r="M226" s="65"/>
      <c r="N226" s="65"/>
      <c r="O226" s="65"/>
      <c r="P226" s="65"/>
      <c r="Q226" s="65"/>
    </row>
    <row r="227" spans="3:17" x14ac:dyDescent="0.25">
      <c r="C227" s="13"/>
      <c r="D227" s="13"/>
      <c r="E227" s="67"/>
      <c r="F227" s="13"/>
      <c r="G227" s="13"/>
      <c r="H227" s="13"/>
      <c r="I227" s="13"/>
      <c r="J227" s="13"/>
      <c r="K227" s="13"/>
      <c r="L227" s="13"/>
      <c r="M227" s="65"/>
      <c r="N227" s="65"/>
      <c r="O227" s="65"/>
      <c r="P227" s="65"/>
      <c r="Q227" s="65"/>
    </row>
    <row r="228" spans="3:17" x14ac:dyDescent="0.25">
      <c r="C228" s="13"/>
      <c r="D228" s="13"/>
      <c r="E228" s="67"/>
      <c r="F228" s="13"/>
      <c r="G228" s="13"/>
      <c r="H228" s="13"/>
      <c r="I228" s="13"/>
      <c r="J228" s="13"/>
      <c r="K228" s="13"/>
      <c r="L228" s="13"/>
      <c r="M228" s="65"/>
      <c r="N228" s="65"/>
      <c r="O228" s="65"/>
      <c r="P228" s="65"/>
      <c r="Q228" s="65"/>
    </row>
    <row r="229" spans="3:17" x14ac:dyDescent="0.25">
      <c r="C229" s="13"/>
      <c r="D229" s="13"/>
      <c r="E229" s="67"/>
      <c r="F229" s="13"/>
      <c r="G229" s="13"/>
      <c r="H229" s="13"/>
      <c r="I229" s="13"/>
      <c r="J229" s="13"/>
      <c r="K229" s="13"/>
      <c r="L229" s="13"/>
      <c r="M229" s="65"/>
      <c r="N229" s="65"/>
      <c r="O229" s="65"/>
      <c r="P229" s="65"/>
      <c r="Q229" s="65"/>
    </row>
    <row r="230" spans="3:17" x14ac:dyDescent="0.25">
      <c r="C230" s="13"/>
      <c r="D230" s="13"/>
      <c r="E230" s="67"/>
      <c r="F230" s="13"/>
      <c r="G230" s="13"/>
      <c r="H230" s="13"/>
      <c r="I230" s="13"/>
      <c r="J230" s="13"/>
      <c r="K230" s="13"/>
      <c r="L230" s="13"/>
      <c r="M230" s="65"/>
      <c r="N230" s="65"/>
      <c r="O230" s="65"/>
      <c r="P230" s="65"/>
      <c r="Q230" s="65"/>
    </row>
    <row r="231" spans="3:17" x14ac:dyDescent="0.25">
      <c r="C231" s="13"/>
      <c r="D231" s="13"/>
      <c r="E231" s="67"/>
      <c r="F231" s="13"/>
      <c r="G231" s="13"/>
      <c r="H231" s="13"/>
      <c r="I231" s="13"/>
      <c r="J231" s="13"/>
      <c r="K231" s="13"/>
      <c r="L231" s="13"/>
      <c r="M231" s="65"/>
      <c r="N231" s="65"/>
      <c r="O231" s="65"/>
      <c r="P231" s="65"/>
      <c r="Q231" s="65"/>
    </row>
    <row r="232" spans="3:17" x14ac:dyDescent="0.25">
      <c r="C232" s="13"/>
      <c r="D232" s="13"/>
      <c r="E232" s="67"/>
      <c r="F232" s="13"/>
      <c r="G232" s="13"/>
      <c r="H232" s="13"/>
      <c r="I232" s="13"/>
      <c r="J232" s="13"/>
      <c r="K232" s="13"/>
      <c r="L232" s="13"/>
      <c r="M232" s="65"/>
      <c r="N232" s="65"/>
      <c r="O232" s="65"/>
      <c r="P232" s="65"/>
      <c r="Q232" s="65"/>
    </row>
    <row r="233" spans="3:17" x14ac:dyDescent="0.25">
      <c r="C233" s="13"/>
      <c r="D233" s="13"/>
      <c r="E233" s="67"/>
      <c r="F233" s="13"/>
      <c r="G233" s="13"/>
      <c r="H233" s="13"/>
      <c r="I233" s="13"/>
      <c r="J233" s="13"/>
      <c r="K233" s="13"/>
      <c r="L233" s="13"/>
      <c r="M233" s="65"/>
      <c r="N233" s="65"/>
      <c r="O233" s="65"/>
      <c r="P233" s="65"/>
      <c r="Q233" s="65"/>
    </row>
    <row r="234" spans="3:17" x14ac:dyDescent="0.25">
      <c r="C234" s="13"/>
      <c r="D234" s="13"/>
      <c r="E234" s="67"/>
      <c r="F234" s="13"/>
      <c r="G234" s="13"/>
      <c r="H234" s="13"/>
      <c r="I234" s="13"/>
      <c r="J234" s="13"/>
      <c r="K234" s="13"/>
      <c r="L234" s="13"/>
      <c r="M234" s="65"/>
      <c r="N234" s="65"/>
      <c r="O234" s="65"/>
      <c r="P234" s="65"/>
      <c r="Q234" s="65"/>
    </row>
    <row r="235" spans="3:17" x14ac:dyDescent="0.25">
      <c r="C235" s="13"/>
      <c r="D235" s="13"/>
      <c r="E235" s="67"/>
      <c r="F235" s="13"/>
      <c r="G235" s="13"/>
      <c r="H235" s="13"/>
      <c r="I235" s="13"/>
      <c r="J235" s="13"/>
      <c r="K235" s="13"/>
      <c r="L235" s="13"/>
      <c r="M235" s="65"/>
      <c r="N235" s="65"/>
      <c r="O235" s="65"/>
      <c r="P235" s="65"/>
      <c r="Q235" s="65"/>
    </row>
    <row r="236" spans="3:17" x14ac:dyDescent="0.25">
      <c r="C236" s="13"/>
      <c r="D236" s="13"/>
      <c r="E236" s="67"/>
      <c r="F236" s="13"/>
      <c r="G236" s="13"/>
      <c r="H236" s="13"/>
      <c r="I236" s="13"/>
      <c r="J236" s="13"/>
      <c r="K236" s="13"/>
      <c r="L236" s="13"/>
      <c r="M236" s="65"/>
      <c r="N236" s="65"/>
      <c r="O236" s="65"/>
      <c r="P236" s="65"/>
      <c r="Q236" s="65"/>
    </row>
    <row r="237" spans="3:17" x14ac:dyDescent="0.25">
      <c r="C237" s="13"/>
      <c r="D237" s="13"/>
      <c r="E237" s="67"/>
      <c r="F237" s="13"/>
      <c r="G237" s="13"/>
      <c r="H237" s="13"/>
      <c r="I237" s="13"/>
      <c r="J237" s="13"/>
      <c r="K237" s="13"/>
      <c r="L237" s="13"/>
      <c r="M237" s="65"/>
      <c r="N237" s="65"/>
      <c r="O237" s="65"/>
      <c r="P237" s="65"/>
      <c r="Q237" s="65"/>
    </row>
    <row r="238" spans="3:17" x14ac:dyDescent="0.25">
      <c r="C238" s="13"/>
      <c r="D238" s="13"/>
      <c r="E238" s="67"/>
      <c r="F238" s="13"/>
      <c r="G238" s="13"/>
      <c r="H238" s="13"/>
      <c r="I238" s="13"/>
      <c r="J238" s="13"/>
      <c r="K238" s="13"/>
      <c r="L238" s="13"/>
      <c r="M238" s="65"/>
      <c r="N238" s="65"/>
      <c r="O238" s="65"/>
      <c r="P238" s="65"/>
      <c r="Q238" s="65"/>
    </row>
    <row r="239" spans="3:17" x14ac:dyDescent="0.25">
      <c r="C239" s="13"/>
      <c r="D239" s="13"/>
      <c r="E239" s="67"/>
      <c r="F239" s="13"/>
      <c r="G239" s="13"/>
      <c r="H239" s="13"/>
      <c r="I239" s="13"/>
      <c r="J239" s="13"/>
      <c r="K239" s="13"/>
      <c r="L239" s="13"/>
      <c r="M239" s="65"/>
      <c r="N239" s="65"/>
      <c r="O239" s="65"/>
      <c r="P239" s="65"/>
      <c r="Q239" s="65"/>
    </row>
    <row r="240" spans="3:17" x14ac:dyDescent="0.25">
      <c r="C240" s="13"/>
      <c r="D240" s="13"/>
      <c r="E240" s="67"/>
      <c r="F240" s="13"/>
      <c r="G240" s="13"/>
      <c r="H240" s="13"/>
      <c r="I240" s="13"/>
      <c r="J240" s="13"/>
      <c r="K240" s="13"/>
      <c r="L240" s="13"/>
      <c r="M240" s="65"/>
      <c r="N240" s="65"/>
      <c r="O240" s="65"/>
      <c r="P240" s="65"/>
      <c r="Q240" s="65"/>
    </row>
    <row r="241" spans="3:17" x14ac:dyDescent="0.25">
      <c r="C241" s="13"/>
      <c r="D241" s="13"/>
      <c r="E241" s="67"/>
      <c r="F241" s="13"/>
      <c r="G241" s="13"/>
      <c r="H241" s="13"/>
      <c r="I241" s="13"/>
      <c r="J241" s="13"/>
      <c r="K241" s="13"/>
      <c r="L241" s="13"/>
      <c r="M241" s="65"/>
      <c r="N241" s="65"/>
      <c r="O241" s="65"/>
      <c r="P241" s="65"/>
      <c r="Q241" s="65"/>
    </row>
    <row r="242" spans="3:17" x14ac:dyDescent="0.25">
      <c r="C242" s="13"/>
      <c r="D242" s="13"/>
      <c r="E242" s="67"/>
      <c r="F242" s="13"/>
      <c r="G242" s="13"/>
      <c r="H242" s="13"/>
      <c r="I242" s="13"/>
      <c r="J242" s="13"/>
      <c r="K242" s="13"/>
      <c r="L242" s="13"/>
      <c r="M242" s="65"/>
      <c r="N242" s="65"/>
      <c r="O242" s="65"/>
      <c r="P242" s="65"/>
      <c r="Q242" s="65"/>
    </row>
    <row r="243" spans="3:17" x14ac:dyDescent="0.25">
      <c r="C243" s="13"/>
      <c r="D243" s="13"/>
      <c r="E243" s="67"/>
      <c r="F243" s="13"/>
      <c r="G243" s="13"/>
      <c r="H243" s="13"/>
      <c r="I243" s="13"/>
      <c r="J243" s="13"/>
      <c r="K243" s="13"/>
      <c r="L243" s="13"/>
      <c r="M243" s="65"/>
      <c r="N243" s="65"/>
      <c r="O243" s="65"/>
      <c r="P243" s="65"/>
      <c r="Q243" s="65"/>
    </row>
    <row r="244" spans="3:17" x14ac:dyDescent="0.25">
      <c r="C244" s="13"/>
      <c r="D244" s="13"/>
      <c r="E244" s="67"/>
      <c r="F244" s="13"/>
      <c r="G244" s="13"/>
      <c r="H244" s="13"/>
      <c r="I244" s="13"/>
      <c r="J244" s="13"/>
      <c r="K244" s="13"/>
      <c r="L244" s="13"/>
      <c r="M244" s="65"/>
      <c r="N244" s="65"/>
      <c r="O244" s="65"/>
      <c r="P244" s="65"/>
      <c r="Q244" s="65"/>
    </row>
    <row r="245" spans="3:17" x14ac:dyDescent="0.25">
      <c r="C245" s="13"/>
      <c r="D245" s="13"/>
      <c r="E245" s="67"/>
      <c r="F245" s="13"/>
      <c r="G245" s="13"/>
      <c r="H245" s="13"/>
      <c r="I245" s="13"/>
      <c r="J245" s="13"/>
      <c r="K245" s="13"/>
      <c r="L245" s="13"/>
      <c r="M245" s="65"/>
      <c r="N245" s="65"/>
      <c r="O245" s="65"/>
      <c r="P245" s="65"/>
      <c r="Q245" s="65"/>
    </row>
    <row r="246" spans="3:17" x14ac:dyDescent="0.25">
      <c r="C246" s="13"/>
      <c r="D246" s="13"/>
      <c r="E246" s="67"/>
      <c r="F246" s="13"/>
      <c r="G246" s="13"/>
      <c r="H246" s="13"/>
      <c r="I246" s="13"/>
      <c r="J246" s="13"/>
      <c r="K246" s="13"/>
      <c r="L246" s="13"/>
      <c r="M246" s="65"/>
      <c r="N246" s="65"/>
      <c r="O246" s="65"/>
      <c r="P246" s="65"/>
      <c r="Q246" s="65"/>
    </row>
    <row r="247" spans="3:17" x14ac:dyDescent="0.25">
      <c r="C247" s="13"/>
      <c r="D247" s="13"/>
      <c r="E247" s="67"/>
      <c r="F247" s="13"/>
      <c r="G247" s="13"/>
      <c r="H247" s="13"/>
      <c r="I247" s="13"/>
      <c r="J247" s="13"/>
      <c r="K247" s="13"/>
      <c r="L247" s="13"/>
      <c r="M247" s="65"/>
      <c r="N247" s="65"/>
      <c r="O247" s="65"/>
      <c r="P247" s="65"/>
      <c r="Q247" s="65"/>
    </row>
    <row r="248" spans="3:17" x14ac:dyDescent="0.25">
      <c r="C248" s="13"/>
      <c r="D248" s="13"/>
      <c r="E248" s="67"/>
      <c r="F248" s="13"/>
      <c r="G248" s="13"/>
      <c r="H248" s="13"/>
      <c r="I248" s="13"/>
      <c r="J248" s="13"/>
      <c r="K248" s="13"/>
      <c r="L248" s="13"/>
      <c r="M248" s="65"/>
      <c r="N248" s="65"/>
      <c r="O248" s="65"/>
      <c r="P248" s="65"/>
      <c r="Q248" s="65"/>
    </row>
    <row r="249" spans="3:17" x14ac:dyDescent="0.25">
      <c r="C249" s="13"/>
      <c r="D249" s="13"/>
      <c r="E249" s="67"/>
      <c r="F249" s="13"/>
      <c r="G249" s="13"/>
      <c r="H249" s="13"/>
      <c r="I249" s="13"/>
      <c r="J249" s="13"/>
      <c r="K249" s="13"/>
      <c r="L249" s="13"/>
      <c r="M249" s="65"/>
      <c r="N249" s="65"/>
      <c r="O249" s="65"/>
      <c r="P249" s="65"/>
      <c r="Q249" s="65"/>
    </row>
    <row r="250" spans="3:17" x14ac:dyDescent="0.25">
      <c r="C250" s="13"/>
      <c r="D250" s="13"/>
      <c r="E250" s="67"/>
      <c r="F250" s="13"/>
      <c r="G250" s="13"/>
      <c r="H250" s="13"/>
      <c r="I250" s="13"/>
      <c r="J250" s="13"/>
      <c r="K250" s="13"/>
      <c r="L250" s="13"/>
      <c r="M250" s="65"/>
      <c r="N250" s="65"/>
      <c r="O250" s="65"/>
      <c r="P250" s="65"/>
      <c r="Q250" s="65"/>
    </row>
    <row r="251" spans="3:17" x14ac:dyDescent="0.25">
      <c r="C251" s="13"/>
      <c r="D251" s="13"/>
      <c r="E251" s="67"/>
      <c r="F251" s="13"/>
      <c r="G251" s="13"/>
      <c r="H251" s="13"/>
      <c r="I251" s="13"/>
      <c r="J251" s="13"/>
      <c r="K251" s="13"/>
      <c r="L251" s="13"/>
      <c r="M251" s="65"/>
      <c r="N251" s="65"/>
      <c r="O251" s="65"/>
      <c r="P251" s="65"/>
      <c r="Q251" s="65"/>
    </row>
    <row r="252" spans="3:17" x14ac:dyDescent="0.25">
      <c r="C252" s="13"/>
      <c r="D252" s="13"/>
      <c r="E252" s="67"/>
      <c r="F252" s="13"/>
      <c r="G252" s="13"/>
      <c r="H252" s="13"/>
      <c r="I252" s="13"/>
      <c r="J252" s="13"/>
      <c r="K252" s="13"/>
      <c r="L252" s="13"/>
      <c r="M252" s="65"/>
      <c r="N252" s="65"/>
      <c r="O252" s="65"/>
      <c r="P252" s="65"/>
      <c r="Q252" s="65"/>
    </row>
    <row r="253" spans="3:17" x14ac:dyDescent="0.25">
      <c r="C253" s="13"/>
      <c r="D253" s="13"/>
      <c r="E253" s="67"/>
      <c r="F253" s="13"/>
      <c r="G253" s="13"/>
      <c r="H253" s="13"/>
      <c r="I253" s="13"/>
      <c r="J253" s="13"/>
      <c r="K253" s="13"/>
      <c r="L253" s="13"/>
      <c r="M253" s="65"/>
      <c r="N253" s="65"/>
      <c r="O253" s="65"/>
      <c r="P253" s="65"/>
      <c r="Q253" s="65"/>
    </row>
    <row r="254" spans="3:17" x14ac:dyDescent="0.25">
      <c r="C254" s="13"/>
      <c r="D254" s="13"/>
      <c r="E254" s="67"/>
      <c r="F254" s="13"/>
      <c r="G254" s="13"/>
      <c r="H254" s="13"/>
      <c r="I254" s="13"/>
      <c r="J254" s="13"/>
      <c r="K254" s="13"/>
      <c r="L254" s="13"/>
      <c r="M254" s="65"/>
      <c r="N254" s="65"/>
      <c r="O254" s="65"/>
      <c r="P254" s="65"/>
      <c r="Q254" s="65"/>
    </row>
    <row r="255" spans="3:17" x14ac:dyDescent="0.25">
      <c r="C255" s="13"/>
      <c r="D255" s="13"/>
      <c r="E255" s="67"/>
      <c r="F255" s="13"/>
      <c r="G255" s="13"/>
      <c r="H255" s="13"/>
      <c r="I255" s="13"/>
      <c r="J255" s="13"/>
      <c r="K255" s="13"/>
      <c r="L255" s="13"/>
      <c r="M255" s="65"/>
      <c r="N255" s="65"/>
      <c r="O255" s="65"/>
      <c r="P255" s="65"/>
      <c r="Q255" s="65"/>
    </row>
    <row r="256" spans="3:17" x14ac:dyDescent="0.25">
      <c r="C256" s="13"/>
      <c r="D256" s="13"/>
      <c r="E256" s="67"/>
      <c r="F256" s="13"/>
      <c r="G256" s="13"/>
      <c r="H256" s="13"/>
      <c r="I256" s="13"/>
      <c r="J256" s="13"/>
      <c r="K256" s="13"/>
      <c r="L256" s="13"/>
      <c r="M256" s="65"/>
      <c r="N256" s="65"/>
      <c r="O256" s="65"/>
      <c r="P256" s="65"/>
      <c r="Q256" s="65"/>
    </row>
    <row r="257" spans="3:17" x14ac:dyDescent="0.25">
      <c r="C257" s="13"/>
      <c r="D257" s="13"/>
      <c r="E257" s="67"/>
      <c r="F257" s="13"/>
      <c r="G257" s="13"/>
      <c r="H257" s="13"/>
      <c r="I257" s="13"/>
      <c r="J257" s="13"/>
      <c r="K257" s="13"/>
      <c r="L257" s="13"/>
      <c r="M257" s="65"/>
      <c r="N257" s="65"/>
      <c r="O257" s="65"/>
      <c r="P257" s="65"/>
      <c r="Q257" s="65"/>
    </row>
    <row r="258" spans="3:17" x14ac:dyDescent="0.25">
      <c r="C258" s="13"/>
      <c r="D258" s="13"/>
      <c r="E258" s="67"/>
      <c r="F258" s="13"/>
      <c r="G258" s="13"/>
      <c r="H258" s="13"/>
      <c r="I258" s="13"/>
      <c r="J258" s="13"/>
      <c r="K258" s="13"/>
      <c r="L258" s="13"/>
      <c r="M258" s="65"/>
      <c r="N258" s="65"/>
      <c r="O258" s="65"/>
      <c r="P258" s="65"/>
      <c r="Q258" s="65"/>
    </row>
    <row r="259" spans="3:17" x14ac:dyDescent="0.25">
      <c r="C259" s="13"/>
      <c r="D259" s="13"/>
      <c r="E259" s="67"/>
      <c r="F259" s="13"/>
      <c r="G259" s="13"/>
      <c r="H259" s="13"/>
      <c r="I259" s="13"/>
      <c r="J259" s="13"/>
      <c r="K259" s="13"/>
      <c r="L259" s="13"/>
      <c r="M259" s="65"/>
      <c r="N259" s="65"/>
      <c r="O259" s="65"/>
      <c r="P259" s="65"/>
      <c r="Q259" s="65"/>
    </row>
    <row r="260" spans="3:17" x14ac:dyDescent="0.25">
      <c r="C260" s="13"/>
      <c r="D260" s="13"/>
      <c r="E260" s="67"/>
      <c r="F260" s="13"/>
      <c r="G260" s="13"/>
      <c r="H260" s="13"/>
      <c r="I260" s="13"/>
      <c r="J260" s="13"/>
      <c r="K260" s="13"/>
      <c r="L260" s="13"/>
      <c r="M260" s="65"/>
      <c r="N260" s="65"/>
      <c r="O260" s="65"/>
      <c r="P260" s="65"/>
      <c r="Q260" s="65"/>
    </row>
    <row r="261" spans="3:17" x14ac:dyDescent="0.25">
      <c r="C261" s="13"/>
      <c r="D261" s="13"/>
      <c r="E261" s="67"/>
      <c r="F261" s="13"/>
      <c r="G261" s="13"/>
      <c r="H261" s="13"/>
      <c r="I261" s="13"/>
      <c r="J261" s="13"/>
      <c r="K261" s="13"/>
      <c r="L261" s="13"/>
      <c r="M261" s="65"/>
      <c r="N261" s="65"/>
      <c r="O261" s="65"/>
      <c r="P261" s="65"/>
      <c r="Q261" s="65"/>
    </row>
    <row r="262" spans="3:17" x14ac:dyDescent="0.25">
      <c r="C262" s="13"/>
      <c r="D262" s="13"/>
      <c r="E262" s="67"/>
      <c r="F262" s="13"/>
      <c r="G262" s="13"/>
      <c r="H262" s="13"/>
      <c r="I262" s="13"/>
      <c r="J262" s="13"/>
      <c r="K262" s="13"/>
      <c r="L262" s="13"/>
      <c r="M262" s="65"/>
      <c r="N262" s="65"/>
      <c r="O262" s="65"/>
      <c r="P262" s="65"/>
      <c r="Q262" s="65"/>
    </row>
    <row r="263" spans="3:17" x14ac:dyDescent="0.25">
      <c r="C263" s="13"/>
      <c r="D263" s="13"/>
      <c r="E263" s="67"/>
      <c r="F263" s="13"/>
      <c r="G263" s="13"/>
      <c r="H263" s="13"/>
      <c r="I263" s="13"/>
      <c r="J263" s="13"/>
      <c r="K263" s="13"/>
      <c r="L263" s="13"/>
      <c r="M263" s="65"/>
      <c r="N263" s="65"/>
      <c r="O263" s="65"/>
      <c r="P263" s="65"/>
      <c r="Q263" s="65"/>
    </row>
    <row r="264" spans="3:17" x14ac:dyDescent="0.25">
      <c r="C264" s="13"/>
      <c r="D264" s="13"/>
      <c r="E264" s="67"/>
      <c r="F264" s="13"/>
      <c r="G264" s="13"/>
      <c r="H264" s="13"/>
      <c r="I264" s="13"/>
      <c r="J264" s="13"/>
      <c r="K264" s="13"/>
      <c r="L264" s="13"/>
      <c r="M264" s="65"/>
      <c r="N264" s="65"/>
      <c r="O264" s="65"/>
      <c r="P264" s="65"/>
      <c r="Q264" s="65"/>
    </row>
    <row r="265" spans="3:17" x14ac:dyDescent="0.25">
      <c r="C265" s="13"/>
      <c r="D265" s="13"/>
      <c r="E265" s="67"/>
      <c r="F265" s="13"/>
      <c r="G265" s="13"/>
      <c r="H265" s="13"/>
      <c r="I265" s="13"/>
      <c r="J265" s="13"/>
      <c r="K265" s="13"/>
      <c r="L265" s="13"/>
      <c r="M265" s="65"/>
      <c r="N265" s="65"/>
      <c r="O265" s="65"/>
      <c r="P265" s="65"/>
      <c r="Q265" s="65"/>
    </row>
    <row r="266" spans="3:17" x14ac:dyDescent="0.25">
      <c r="C266" s="13"/>
      <c r="D266" s="13"/>
      <c r="E266" s="67"/>
      <c r="F266" s="13"/>
      <c r="G266" s="13"/>
      <c r="H266" s="13"/>
      <c r="I266" s="13"/>
      <c r="J266" s="13"/>
      <c r="K266" s="13"/>
      <c r="L266" s="13"/>
      <c r="M266" s="65"/>
      <c r="N266" s="65"/>
      <c r="O266" s="65"/>
      <c r="P266" s="65"/>
      <c r="Q266" s="65"/>
    </row>
    <row r="267" spans="3:17" x14ac:dyDescent="0.25">
      <c r="C267" s="13"/>
      <c r="D267" s="13"/>
      <c r="E267" s="67"/>
      <c r="F267" s="13"/>
      <c r="G267" s="13"/>
      <c r="H267" s="13"/>
      <c r="I267" s="13"/>
      <c r="J267" s="13"/>
      <c r="K267" s="13"/>
      <c r="L267" s="13"/>
      <c r="M267" s="65"/>
      <c r="N267" s="65"/>
      <c r="O267" s="65"/>
      <c r="P267" s="65"/>
      <c r="Q267" s="65"/>
    </row>
    <row r="268" spans="3:17" x14ac:dyDescent="0.25">
      <c r="C268" s="13"/>
      <c r="D268" s="13"/>
      <c r="E268" s="67"/>
      <c r="F268" s="13"/>
      <c r="G268" s="13"/>
      <c r="H268" s="13"/>
      <c r="I268" s="13"/>
      <c r="J268" s="13"/>
      <c r="K268" s="13"/>
      <c r="L268" s="13"/>
      <c r="M268" s="65"/>
      <c r="N268" s="65"/>
      <c r="O268" s="65"/>
      <c r="P268" s="65"/>
      <c r="Q268" s="65"/>
    </row>
    <row r="269" spans="3:17" x14ac:dyDescent="0.25">
      <c r="C269" s="13"/>
      <c r="D269" s="13"/>
      <c r="E269" s="67"/>
      <c r="F269" s="13"/>
      <c r="G269" s="13"/>
      <c r="H269" s="13"/>
      <c r="I269" s="13"/>
      <c r="J269" s="13"/>
      <c r="K269" s="13"/>
      <c r="L269" s="13"/>
      <c r="M269" s="65"/>
      <c r="N269" s="65"/>
      <c r="O269" s="65"/>
      <c r="P269" s="65"/>
      <c r="Q269" s="65"/>
    </row>
    <row r="270" spans="3:17" x14ac:dyDescent="0.25">
      <c r="C270" s="13"/>
      <c r="D270" s="13"/>
      <c r="E270" s="67"/>
      <c r="F270" s="13"/>
      <c r="G270" s="13"/>
      <c r="H270" s="13"/>
      <c r="I270" s="13"/>
      <c r="J270" s="13"/>
      <c r="K270" s="13"/>
      <c r="L270" s="13"/>
      <c r="M270" s="65"/>
      <c r="N270" s="65"/>
      <c r="O270" s="65"/>
      <c r="P270" s="65"/>
      <c r="Q270" s="65"/>
    </row>
    <row r="271" spans="3:17" x14ac:dyDescent="0.25">
      <c r="C271" s="13"/>
      <c r="D271" s="13"/>
      <c r="E271" s="67"/>
      <c r="F271" s="13"/>
      <c r="G271" s="13"/>
      <c r="H271" s="13"/>
      <c r="I271" s="13"/>
      <c r="J271" s="13"/>
      <c r="K271" s="13"/>
      <c r="L271" s="13"/>
      <c r="M271" s="65"/>
      <c r="N271" s="65"/>
      <c r="O271" s="65"/>
      <c r="P271" s="65"/>
      <c r="Q271" s="65"/>
    </row>
    <row r="272" spans="3:17" x14ac:dyDescent="0.25">
      <c r="C272" s="13"/>
      <c r="D272" s="13"/>
      <c r="E272" s="67"/>
      <c r="F272" s="13"/>
      <c r="G272" s="13"/>
      <c r="H272" s="13"/>
      <c r="I272" s="13"/>
      <c r="J272" s="13"/>
      <c r="K272" s="13"/>
      <c r="L272" s="13"/>
      <c r="M272" s="65"/>
      <c r="N272" s="65"/>
      <c r="O272" s="65"/>
      <c r="P272" s="65"/>
      <c r="Q272" s="65"/>
    </row>
    <row r="273" spans="3:17" x14ac:dyDescent="0.25">
      <c r="C273" s="13"/>
      <c r="D273" s="13"/>
      <c r="E273" s="67"/>
      <c r="F273" s="13"/>
      <c r="G273" s="13"/>
      <c r="H273" s="13"/>
      <c r="I273" s="13"/>
      <c r="J273" s="13"/>
      <c r="K273" s="13"/>
      <c r="L273" s="13"/>
      <c r="M273" s="65"/>
      <c r="N273" s="65"/>
      <c r="O273" s="65"/>
      <c r="P273" s="65"/>
      <c r="Q273" s="65"/>
    </row>
    <row r="274" spans="3:17" x14ac:dyDescent="0.25">
      <c r="C274" s="13"/>
      <c r="D274" s="13"/>
      <c r="E274" s="67"/>
      <c r="F274" s="13"/>
      <c r="G274" s="13"/>
      <c r="H274" s="13"/>
      <c r="I274" s="13"/>
      <c r="J274" s="13"/>
      <c r="K274" s="13"/>
      <c r="L274" s="13"/>
      <c r="M274" s="65"/>
      <c r="N274" s="65"/>
      <c r="O274" s="65"/>
      <c r="P274" s="65"/>
      <c r="Q274" s="65"/>
    </row>
    <row r="275" spans="3:17" x14ac:dyDescent="0.25">
      <c r="C275" s="13"/>
      <c r="D275" s="13"/>
      <c r="E275" s="67"/>
      <c r="F275" s="13"/>
      <c r="G275" s="13"/>
      <c r="H275" s="13"/>
      <c r="I275" s="13"/>
      <c r="J275" s="13"/>
      <c r="K275" s="13"/>
      <c r="L275" s="13"/>
      <c r="M275" s="65"/>
      <c r="N275" s="65"/>
      <c r="O275" s="65"/>
      <c r="P275" s="65"/>
      <c r="Q275" s="65"/>
    </row>
    <row r="276" spans="3:17" x14ac:dyDescent="0.25">
      <c r="C276" s="13"/>
      <c r="D276" s="13"/>
      <c r="E276" s="67"/>
      <c r="F276" s="13"/>
      <c r="G276" s="13"/>
      <c r="H276" s="13"/>
      <c r="I276" s="13"/>
      <c r="J276" s="13"/>
      <c r="K276" s="13"/>
      <c r="L276" s="13"/>
      <c r="M276" s="65"/>
      <c r="N276" s="65"/>
      <c r="O276" s="65"/>
      <c r="P276" s="65"/>
      <c r="Q276" s="65"/>
    </row>
    <row r="277" spans="3:17" x14ac:dyDescent="0.25">
      <c r="C277" s="13"/>
      <c r="D277" s="13"/>
      <c r="E277" s="67"/>
      <c r="F277" s="13"/>
      <c r="G277" s="13"/>
      <c r="H277" s="13"/>
      <c r="I277" s="13"/>
      <c r="J277" s="13"/>
      <c r="K277" s="13"/>
      <c r="L277" s="13"/>
      <c r="M277" s="65"/>
      <c r="N277" s="65"/>
      <c r="O277" s="65"/>
      <c r="P277" s="65"/>
      <c r="Q277" s="65"/>
    </row>
    <row r="278" spans="3:17" x14ac:dyDescent="0.25">
      <c r="C278" s="13"/>
      <c r="D278" s="13"/>
      <c r="E278" s="67"/>
      <c r="F278" s="13"/>
      <c r="G278" s="13"/>
      <c r="H278" s="13"/>
      <c r="I278" s="13"/>
      <c r="J278" s="13"/>
      <c r="K278" s="13"/>
      <c r="L278" s="13"/>
      <c r="M278" s="65"/>
      <c r="N278" s="65"/>
      <c r="O278" s="65"/>
      <c r="P278" s="65"/>
      <c r="Q278" s="65"/>
    </row>
    <row r="279" spans="3:17" x14ac:dyDescent="0.25">
      <c r="C279" s="13"/>
      <c r="D279" s="13"/>
      <c r="E279" s="67"/>
      <c r="F279" s="13"/>
      <c r="G279" s="13"/>
      <c r="H279" s="13"/>
      <c r="I279" s="13"/>
      <c r="J279" s="13"/>
      <c r="K279" s="13"/>
      <c r="L279" s="13"/>
      <c r="M279" s="65"/>
      <c r="N279" s="65"/>
      <c r="O279" s="65"/>
      <c r="P279" s="65"/>
      <c r="Q279" s="65"/>
    </row>
    <row r="280" spans="3:17" x14ac:dyDescent="0.25">
      <c r="C280" s="13"/>
      <c r="D280" s="13"/>
      <c r="E280" s="67"/>
      <c r="F280" s="13"/>
      <c r="G280" s="13"/>
      <c r="H280" s="13"/>
      <c r="I280" s="13"/>
      <c r="J280" s="13"/>
      <c r="K280" s="13"/>
      <c r="L280" s="13"/>
      <c r="M280" s="65"/>
      <c r="N280" s="65"/>
      <c r="O280" s="65"/>
      <c r="P280" s="65"/>
      <c r="Q280" s="65"/>
    </row>
    <row r="281" spans="3:17" x14ac:dyDescent="0.25">
      <c r="C281" s="13"/>
      <c r="D281" s="13"/>
      <c r="E281" s="67"/>
      <c r="F281" s="13"/>
      <c r="G281" s="13"/>
      <c r="H281" s="13"/>
      <c r="I281" s="13"/>
      <c r="J281" s="13"/>
      <c r="K281" s="13"/>
      <c r="L281" s="13"/>
      <c r="M281" s="65"/>
      <c r="N281" s="65"/>
      <c r="O281" s="65"/>
      <c r="P281" s="65"/>
      <c r="Q281" s="65"/>
    </row>
    <row r="282" spans="3:17" x14ac:dyDescent="0.25">
      <c r="C282" s="13"/>
      <c r="D282" s="13"/>
      <c r="E282" s="67"/>
      <c r="F282" s="13"/>
      <c r="G282" s="13"/>
      <c r="H282" s="13"/>
      <c r="I282" s="13"/>
      <c r="J282" s="13"/>
      <c r="K282" s="13"/>
      <c r="L282" s="13"/>
      <c r="M282" s="65"/>
      <c r="N282" s="65"/>
      <c r="O282" s="65"/>
      <c r="P282" s="65"/>
      <c r="Q282" s="65"/>
    </row>
    <row r="283" spans="3:17" x14ac:dyDescent="0.25">
      <c r="C283" s="13"/>
      <c r="D283" s="13"/>
      <c r="E283" s="67"/>
      <c r="F283" s="13"/>
      <c r="G283" s="13"/>
      <c r="H283" s="13"/>
      <c r="I283" s="13"/>
      <c r="J283" s="13"/>
      <c r="K283" s="13"/>
      <c r="L283" s="13"/>
      <c r="M283" s="65"/>
      <c r="N283" s="65"/>
      <c r="O283" s="65"/>
      <c r="P283" s="65"/>
      <c r="Q283" s="65"/>
    </row>
    <row r="284" spans="3:17" x14ac:dyDescent="0.25">
      <c r="C284" s="13"/>
      <c r="D284" s="13"/>
      <c r="E284" s="67"/>
      <c r="F284" s="13"/>
      <c r="G284" s="13"/>
      <c r="H284" s="13"/>
      <c r="I284" s="13"/>
      <c r="J284" s="13"/>
      <c r="K284" s="13"/>
      <c r="L284" s="13"/>
      <c r="M284" s="65"/>
      <c r="N284" s="65"/>
      <c r="O284" s="65"/>
      <c r="P284" s="65"/>
      <c r="Q284" s="65"/>
    </row>
    <row r="285" spans="3:17" x14ac:dyDescent="0.25">
      <c r="C285" s="13"/>
      <c r="D285" s="13"/>
      <c r="E285" s="67"/>
      <c r="F285" s="13"/>
      <c r="G285" s="13"/>
      <c r="H285" s="13"/>
      <c r="I285" s="13"/>
      <c r="J285" s="13"/>
      <c r="K285" s="13"/>
      <c r="L285" s="13"/>
      <c r="M285" s="65"/>
      <c r="N285" s="65"/>
      <c r="O285" s="65"/>
      <c r="P285" s="65"/>
      <c r="Q285" s="65"/>
    </row>
    <row r="286" spans="3:17" x14ac:dyDescent="0.25">
      <c r="C286" s="13"/>
      <c r="D286" s="13"/>
      <c r="E286" s="67"/>
      <c r="F286" s="13"/>
      <c r="G286" s="13"/>
      <c r="H286" s="13"/>
      <c r="I286" s="13"/>
      <c r="J286" s="13"/>
      <c r="K286" s="13"/>
      <c r="L286" s="13"/>
      <c r="M286" s="65"/>
      <c r="N286" s="65"/>
      <c r="O286" s="65"/>
      <c r="P286" s="65"/>
      <c r="Q286" s="65"/>
    </row>
    <row r="287" spans="3:17" x14ac:dyDescent="0.25">
      <c r="C287" s="13"/>
      <c r="D287" s="13"/>
      <c r="E287" s="67"/>
      <c r="F287" s="13"/>
      <c r="G287" s="13"/>
      <c r="H287" s="13"/>
      <c r="I287" s="13"/>
      <c r="J287" s="13"/>
      <c r="K287" s="13"/>
      <c r="L287" s="13"/>
      <c r="M287" s="65"/>
      <c r="N287" s="65"/>
      <c r="O287" s="65"/>
      <c r="P287" s="65"/>
      <c r="Q287" s="65"/>
    </row>
    <row r="288" spans="3:17" x14ac:dyDescent="0.25">
      <c r="C288" s="13"/>
      <c r="D288" s="13"/>
      <c r="E288" s="67"/>
      <c r="F288" s="13"/>
      <c r="G288" s="13"/>
      <c r="H288" s="13"/>
      <c r="I288" s="13"/>
      <c r="J288" s="13"/>
      <c r="K288" s="13"/>
      <c r="L288" s="13"/>
      <c r="M288" s="65"/>
      <c r="N288" s="65"/>
      <c r="O288" s="65"/>
      <c r="P288" s="65"/>
      <c r="Q288" s="65"/>
    </row>
    <row r="289" spans="3:17" x14ac:dyDescent="0.25">
      <c r="C289" s="13"/>
      <c r="D289" s="13"/>
      <c r="E289" s="67"/>
      <c r="F289" s="13"/>
      <c r="G289" s="13"/>
      <c r="H289" s="13"/>
      <c r="I289" s="13"/>
      <c r="J289" s="13"/>
      <c r="K289" s="13"/>
      <c r="L289" s="13"/>
      <c r="M289" s="65"/>
      <c r="N289" s="65"/>
      <c r="O289" s="65"/>
      <c r="P289" s="65"/>
      <c r="Q289" s="65"/>
    </row>
    <row r="290" spans="3:17" x14ac:dyDescent="0.25">
      <c r="C290" s="13"/>
      <c r="D290" s="13"/>
      <c r="E290" s="67"/>
      <c r="F290" s="13"/>
      <c r="G290" s="13"/>
      <c r="H290" s="13"/>
      <c r="I290" s="13"/>
      <c r="J290" s="13"/>
      <c r="K290" s="13"/>
      <c r="L290" s="13"/>
      <c r="M290" s="65"/>
      <c r="N290" s="65"/>
      <c r="O290" s="65"/>
      <c r="P290" s="65"/>
      <c r="Q290" s="65"/>
    </row>
    <row r="291" spans="3:17" x14ac:dyDescent="0.25">
      <c r="C291" s="13"/>
      <c r="D291" s="13"/>
      <c r="E291" s="67"/>
      <c r="F291" s="13"/>
      <c r="G291" s="13"/>
      <c r="H291" s="13"/>
      <c r="I291" s="13"/>
      <c r="J291" s="13"/>
      <c r="K291" s="13"/>
      <c r="L291" s="13"/>
      <c r="M291" s="65"/>
      <c r="N291" s="65"/>
      <c r="O291" s="65"/>
      <c r="P291" s="65"/>
      <c r="Q291" s="65"/>
    </row>
    <row r="292" spans="3:17" x14ac:dyDescent="0.25">
      <c r="C292" s="13"/>
      <c r="D292" s="13"/>
      <c r="E292" s="67"/>
      <c r="F292" s="13"/>
      <c r="G292" s="13"/>
      <c r="H292" s="13"/>
      <c r="I292" s="13"/>
      <c r="J292" s="13"/>
      <c r="K292" s="13"/>
      <c r="L292" s="13"/>
      <c r="M292" s="65"/>
      <c r="N292" s="65"/>
      <c r="O292" s="65"/>
      <c r="P292" s="65"/>
      <c r="Q292" s="65"/>
    </row>
    <row r="293" spans="3:17" x14ac:dyDescent="0.25">
      <c r="C293" s="13"/>
      <c r="D293" s="13"/>
      <c r="E293" s="67"/>
      <c r="F293" s="13"/>
      <c r="G293" s="13"/>
      <c r="H293" s="13"/>
      <c r="I293" s="13"/>
      <c r="J293" s="13"/>
      <c r="K293" s="13"/>
      <c r="L293" s="13"/>
      <c r="M293" s="65"/>
      <c r="N293" s="65"/>
      <c r="O293" s="65"/>
      <c r="P293" s="65"/>
      <c r="Q293" s="65"/>
    </row>
    <row r="294" spans="3:17" x14ac:dyDescent="0.25">
      <c r="C294" s="13"/>
      <c r="D294" s="13"/>
      <c r="E294" s="67"/>
      <c r="F294" s="13"/>
      <c r="G294" s="13"/>
      <c r="H294" s="13"/>
      <c r="I294" s="13"/>
      <c r="J294" s="13"/>
      <c r="K294" s="13"/>
      <c r="L294" s="13"/>
      <c r="M294" s="65"/>
      <c r="N294" s="65"/>
      <c r="O294" s="65"/>
      <c r="P294" s="65"/>
      <c r="Q294" s="65"/>
    </row>
    <row r="295" spans="3:17" x14ac:dyDescent="0.25">
      <c r="C295" s="13"/>
      <c r="D295" s="13"/>
      <c r="E295" s="67"/>
      <c r="F295" s="13"/>
      <c r="G295" s="13"/>
      <c r="H295" s="13"/>
      <c r="I295" s="13"/>
      <c r="J295" s="13"/>
      <c r="K295" s="13"/>
      <c r="L295" s="13"/>
      <c r="M295" s="65"/>
      <c r="N295" s="65"/>
      <c r="O295" s="65"/>
      <c r="P295" s="65"/>
      <c r="Q295" s="65"/>
    </row>
    <row r="296" spans="3:17" x14ac:dyDescent="0.25">
      <c r="C296" s="13"/>
      <c r="D296" s="13"/>
      <c r="E296" s="67"/>
      <c r="F296" s="13"/>
      <c r="G296" s="13"/>
      <c r="H296" s="13"/>
      <c r="I296" s="13"/>
      <c r="J296" s="13"/>
      <c r="K296" s="13"/>
      <c r="L296" s="13"/>
      <c r="M296" s="65"/>
      <c r="N296" s="65"/>
      <c r="O296" s="65"/>
      <c r="P296" s="65"/>
      <c r="Q296" s="65"/>
    </row>
    <row r="297" spans="3:17" x14ac:dyDescent="0.25">
      <c r="C297" s="13"/>
      <c r="D297" s="13"/>
      <c r="E297" s="67"/>
      <c r="F297" s="13"/>
      <c r="G297" s="13"/>
      <c r="H297" s="13"/>
      <c r="I297" s="13"/>
      <c r="J297" s="13"/>
      <c r="K297" s="13"/>
      <c r="L297" s="13"/>
      <c r="M297" s="65"/>
      <c r="N297" s="65"/>
      <c r="O297" s="65"/>
      <c r="P297" s="65"/>
      <c r="Q297" s="65"/>
    </row>
    <row r="298" spans="3:17" x14ac:dyDescent="0.25">
      <c r="C298" s="13"/>
      <c r="D298" s="13"/>
      <c r="E298" s="67"/>
      <c r="F298" s="13"/>
      <c r="G298" s="13"/>
      <c r="H298" s="13"/>
      <c r="I298" s="13"/>
      <c r="J298" s="13"/>
      <c r="K298" s="13"/>
      <c r="L298" s="13"/>
      <c r="M298" s="65"/>
      <c r="N298" s="65"/>
      <c r="O298" s="65"/>
      <c r="P298" s="65"/>
      <c r="Q298" s="65"/>
    </row>
    <row r="299" spans="3:17" x14ac:dyDescent="0.25">
      <c r="C299" s="13"/>
      <c r="D299" s="13"/>
      <c r="E299" s="67"/>
      <c r="F299" s="13"/>
      <c r="G299" s="13"/>
      <c r="H299" s="13"/>
      <c r="I299" s="13"/>
      <c r="J299" s="13"/>
      <c r="K299" s="13"/>
      <c r="L299" s="13"/>
      <c r="M299" s="65"/>
      <c r="N299" s="65"/>
      <c r="O299" s="65"/>
      <c r="P299" s="65"/>
      <c r="Q299" s="65"/>
    </row>
    <row r="300" spans="3:17" x14ac:dyDescent="0.25">
      <c r="C300" s="13"/>
      <c r="D300" s="13"/>
      <c r="E300" s="67"/>
      <c r="F300" s="13"/>
      <c r="G300" s="13"/>
      <c r="H300" s="13"/>
      <c r="I300" s="13"/>
      <c r="J300" s="13"/>
      <c r="K300" s="13"/>
      <c r="L300" s="13"/>
      <c r="M300" s="65"/>
      <c r="N300" s="65"/>
      <c r="O300" s="65"/>
      <c r="P300" s="65"/>
      <c r="Q300" s="65"/>
    </row>
    <row r="301" spans="3:17" x14ac:dyDescent="0.25">
      <c r="C301" s="13"/>
      <c r="D301" s="13"/>
      <c r="E301" s="67"/>
      <c r="F301" s="13"/>
      <c r="G301" s="13"/>
      <c r="H301" s="13"/>
      <c r="I301" s="13"/>
      <c r="J301" s="13"/>
      <c r="K301" s="13"/>
      <c r="L301" s="13"/>
      <c r="M301" s="65"/>
      <c r="N301" s="65"/>
      <c r="O301" s="65"/>
      <c r="P301" s="65"/>
      <c r="Q301" s="65"/>
    </row>
    <row r="302" spans="3:17" x14ac:dyDescent="0.25">
      <c r="C302" s="13"/>
      <c r="D302" s="13"/>
      <c r="E302" s="67"/>
      <c r="F302" s="13"/>
      <c r="G302" s="13"/>
      <c r="H302" s="13"/>
      <c r="I302" s="13"/>
      <c r="J302" s="13"/>
      <c r="K302" s="13"/>
      <c r="L302" s="13"/>
      <c r="M302" s="65"/>
      <c r="N302" s="65"/>
      <c r="O302" s="65"/>
      <c r="P302" s="65"/>
      <c r="Q302" s="65"/>
    </row>
    <row r="303" spans="3:17" x14ac:dyDescent="0.25">
      <c r="C303" s="13"/>
      <c r="D303" s="13"/>
      <c r="E303" s="67"/>
      <c r="F303" s="13"/>
      <c r="G303" s="13"/>
      <c r="H303" s="13"/>
      <c r="I303" s="13"/>
      <c r="J303" s="13"/>
      <c r="K303" s="13"/>
      <c r="L303" s="13"/>
      <c r="M303" s="65"/>
      <c r="N303" s="65"/>
      <c r="O303" s="65"/>
      <c r="P303" s="65"/>
      <c r="Q303" s="65"/>
    </row>
    <row r="304" spans="3:17" x14ac:dyDescent="0.25">
      <c r="C304" s="13"/>
      <c r="D304" s="13"/>
      <c r="E304" s="67"/>
      <c r="F304" s="13"/>
      <c r="G304" s="13"/>
      <c r="H304" s="13"/>
      <c r="I304" s="13"/>
      <c r="J304" s="13"/>
      <c r="K304" s="13"/>
      <c r="L304" s="13"/>
      <c r="M304" s="65"/>
      <c r="N304" s="65"/>
      <c r="O304" s="65"/>
      <c r="P304" s="65"/>
      <c r="Q304" s="65"/>
    </row>
    <row r="305" spans="3:17" x14ac:dyDescent="0.25">
      <c r="C305" s="13"/>
      <c r="D305" s="13"/>
      <c r="E305" s="67"/>
      <c r="F305" s="13"/>
      <c r="G305" s="13"/>
      <c r="H305" s="13"/>
      <c r="I305" s="13"/>
      <c r="J305" s="13"/>
      <c r="K305" s="13"/>
      <c r="L305" s="13"/>
      <c r="M305" s="65"/>
      <c r="N305" s="65"/>
      <c r="O305" s="65"/>
      <c r="P305" s="65"/>
      <c r="Q305" s="65"/>
    </row>
    <row r="306" spans="3:17" x14ac:dyDescent="0.25">
      <c r="C306" s="13"/>
      <c r="D306" s="13"/>
      <c r="E306" s="67"/>
      <c r="F306" s="13"/>
      <c r="G306" s="13"/>
      <c r="H306" s="13"/>
      <c r="I306" s="13"/>
      <c r="J306" s="13"/>
      <c r="K306" s="13"/>
      <c r="L306" s="13"/>
      <c r="M306" s="65"/>
      <c r="N306" s="65"/>
      <c r="O306" s="65"/>
      <c r="P306" s="65"/>
      <c r="Q306" s="65"/>
    </row>
  </sheetData>
  <mergeCells count="25">
    <mergeCell ref="A70:B70"/>
    <mergeCell ref="A96:B96"/>
    <mergeCell ref="A9:B9"/>
    <mergeCell ref="A10:B10"/>
    <mergeCell ref="A12:B12"/>
    <mergeCell ref="A23:B23"/>
    <mergeCell ref="A33:B33"/>
    <mergeCell ref="A34:B34"/>
    <mergeCell ref="N5:N7"/>
    <mergeCell ref="O5:Q5"/>
    <mergeCell ref="E6:E7"/>
    <mergeCell ref="F6:H6"/>
    <mergeCell ref="I6:I7"/>
    <mergeCell ref="J6:L6"/>
    <mergeCell ref="O6:Q6"/>
    <mergeCell ref="A1:Q1"/>
    <mergeCell ref="A2:Q2"/>
    <mergeCell ref="N3:O3"/>
    <mergeCell ref="A4:Q4"/>
    <mergeCell ref="A5:B7"/>
    <mergeCell ref="C5:C7"/>
    <mergeCell ref="D5:D7"/>
    <mergeCell ref="E5:H5"/>
    <mergeCell ref="I5:L5"/>
    <mergeCell ref="M5:M7"/>
  </mergeCells>
  <printOptions horizontalCentered="1"/>
  <pageMargins left="0.3" right="0.2" top="0.66969696969697001" bottom="0.5" header="0.31496062992126" footer="0.31496062992126"/>
  <pageSetup paperSize="9" scale="60" fitToHeight="0" orientation="landscape" useFirstPageNumber="1" r:id="rId1"/>
  <headerFooter scaleWithDoc="0" alignWithMargins="0">
    <oddFooter xml:space="preserve">&amp;C- &amp;P -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2C007B06-D54A-45C4-B9E6-E5D8E883123C}"/>
</file>

<file path=customXml/itemProps2.xml><?xml version="1.0" encoding="utf-8"?>
<ds:datastoreItem xmlns:ds="http://schemas.openxmlformats.org/officeDocument/2006/customXml" ds:itemID="{C91BE628-BC67-4A8F-B5D4-617F4C815588}"/>
</file>

<file path=customXml/itemProps3.xml><?xml version="1.0" encoding="utf-8"?>
<ds:datastoreItem xmlns:ds="http://schemas.openxmlformats.org/officeDocument/2006/customXml" ds:itemID="{F722AC13-CED6-4A37-B22B-617070C2B1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Dự kiến điều chỉnh KH ĐTC </vt:lpstr>
      <vt:lpstr>'Dự kiến điều chỉnh KH ĐTC '!Print_Area</vt:lpstr>
      <vt:lpstr>'Dự kiến điều chỉnh KH ĐTC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2022-12-26T02:54:38Z</dcterms:created>
  <dcterms:modified xsi:type="dcterms:W3CDTF">2022-12-26T02:55:08Z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