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920" yWindow="810" windowWidth="12210" windowHeight="12150" tabRatio="573" firstSheet="1" activeTab="1"/>
  </bookViews>
  <sheets>
    <sheet name="foxz" sheetId="8" state="veryHidden" r:id="rId1"/>
    <sheet name="8" sheetId="26" r:id="rId2"/>
  </sheets>
  <definedNames>
    <definedName name="_xlnm.Print_Titles" localSheetId="1">'8'!$6:$8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9" i="26" l="1"/>
  <c r="J99" i="26"/>
  <c r="N98" i="26"/>
  <c r="N97" i="26"/>
  <c r="J97" i="26"/>
  <c r="N96" i="26"/>
  <c r="J96" i="26"/>
  <c r="N95" i="26"/>
  <c r="J95" i="26"/>
  <c r="N94" i="26"/>
  <c r="J94" i="26"/>
  <c r="N93" i="26"/>
  <c r="J93" i="26"/>
  <c r="N92" i="26"/>
  <c r="J92" i="26"/>
  <c r="N91" i="26"/>
  <c r="J91" i="26"/>
  <c r="N90" i="26"/>
  <c r="J90" i="26"/>
  <c r="N89" i="26"/>
  <c r="J89" i="26"/>
  <c r="N88" i="26"/>
  <c r="J88" i="26"/>
  <c r="N87" i="26"/>
  <c r="J87" i="26"/>
  <c r="N86" i="26"/>
  <c r="J86" i="26"/>
  <c r="N85" i="26"/>
  <c r="J85" i="26"/>
  <c r="N84" i="26"/>
  <c r="J84" i="26"/>
  <c r="P83" i="26"/>
  <c r="N83" i="26"/>
  <c r="J83" i="26"/>
  <c r="N82" i="26"/>
  <c r="J82" i="26"/>
  <c r="F82" i="26"/>
  <c r="N81" i="26"/>
  <c r="J81" i="26"/>
  <c r="N80" i="26"/>
  <c r="J80" i="26"/>
  <c r="N79" i="26"/>
  <c r="J79" i="26"/>
  <c r="N78" i="26"/>
  <c r="J78" i="26"/>
  <c r="N77" i="26"/>
  <c r="J77" i="26"/>
  <c r="F77" i="26"/>
  <c r="N76" i="26"/>
  <c r="J76" i="26"/>
  <c r="N75" i="26"/>
  <c r="J75" i="26"/>
  <c r="N74" i="26"/>
  <c r="J74" i="26"/>
  <c r="N73" i="26"/>
  <c r="J73" i="26"/>
  <c r="N72" i="26"/>
  <c r="J72" i="26"/>
  <c r="N71" i="26"/>
  <c r="J71" i="26"/>
  <c r="F162" i="26" l="1"/>
  <c r="F163" i="26"/>
  <c r="F164" i="26"/>
  <c r="F165" i="26"/>
  <c r="F166" i="26"/>
  <c r="F167" i="26"/>
  <c r="F168" i="26"/>
  <c r="F169" i="26"/>
  <c r="F170" i="26"/>
  <c r="F171" i="26"/>
  <c r="F161" i="26"/>
  <c r="F131" i="26"/>
  <c r="F119" i="26" s="1"/>
  <c r="F117" i="26"/>
  <c r="F107" i="26" s="1"/>
  <c r="F132" i="26"/>
  <c r="B13" i="26"/>
  <c r="A13" i="26"/>
  <c r="G173" i="26" l="1"/>
  <c r="H173" i="26"/>
  <c r="I173" i="26"/>
  <c r="K173" i="26"/>
  <c r="L173" i="26"/>
  <c r="M173" i="26"/>
  <c r="O173" i="26"/>
  <c r="P173" i="26"/>
  <c r="Q173" i="26"/>
  <c r="F173" i="26"/>
  <c r="F185" i="26" l="1"/>
  <c r="G119" i="26"/>
  <c r="H119" i="26"/>
  <c r="I119" i="26"/>
  <c r="K119" i="26"/>
  <c r="L119" i="26"/>
  <c r="M119" i="26"/>
  <c r="O119" i="26"/>
  <c r="P119" i="26"/>
  <c r="Q119" i="26"/>
  <c r="J158" i="26"/>
  <c r="J159" i="26"/>
  <c r="J160" i="26"/>
  <c r="N114" i="26"/>
  <c r="J114" i="26"/>
  <c r="B70" i="26" l="1"/>
  <c r="B71" i="26" s="1"/>
  <c r="B72" i="26" s="1"/>
  <c r="B73" i="26" s="1"/>
  <c r="B74" i="26" s="1"/>
  <c r="B75" i="26" s="1"/>
  <c r="B76" i="26" s="1"/>
  <c r="B77" i="26" s="1"/>
  <c r="B78" i="26" s="1"/>
  <c r="B79" i="26" s="1"/>
  <c r="B80" i="26" s="1"/>
  <c r="B81" i="26" s="1"/>
  <c r="B82" i="26" s="1"/>
  <c r="B83" i="26" s="1"/>
  <c r="B84" i="26" s="1"/>
  <c r="B85" i="26" s="1"/>
  <c r="B86" i="26" s="1"/>
  <c r="B87" i="26" s="1"/>
  <c r="B88" i="26" s="1"/>
  <c r="B89" i="26" s="1"/>
  <c r="B90" i="26" s="1"/>
  <c r="B91" i="26" s="1"/>
  <c r="B92" i="26" s="1"/>
  <c r="B93" i="26" s="1"/>
  <c r="B94" i="26" s="1"/>
  <c r="B95" i="26" s="1"/>
  <c r="B96" i="26" s="1"/>
  <c r="B97" i="26" s="1"/>
  <c r="B98" i="26" s="1"/>
  <c r="B99" i="26" s="1"/>
  <c r="I64" i="26" l="1"/>
  <c r="I65" i="26"/>
  <c r="I63" i="26"/>
  <c r="J186" i="26"/>
  <c r="J62" i="26"/>
  <c r="G39" i="26" l="1"/>
  <c r="H39" i="26"/>
  <c r="I39" i="26"/>
  <c r="K39" i="26"/>
  <c r="L39" i="26"/>
  <c r="M39" i="26"/>
  <c r="N51" i="26"/>
  <c r="N52" i="26"/>
  <c r="N53" i="26"/>
  <c r="N54" i="26"/>
  <c r="N55" i="26"/>
  <c r="N56" i="26"/>
  <c r="N57" i="26"/>
  <c r="N58" i="26"/>
  <c r="N59" i="26"/>
  <c r="N60" i="26"/>
  <c r="N66" i="26"/>
  <c r="F66" i="26"/>
  <c r="F60" i="26"/>
  <c r="F59" i="26"/>
  <c r="F58" i="26"/>
  <c r="F57" i="26"/>
  <c r="F56" i="26"/>
  <c r="F55" i="26"/>
  <c r="F54" i="26"/>
  <c r="F53" i="26"/>
  <c r="F52" i="26"/>
  <c r="F51" i="26"/>
  <c r="O47" i="26" l="1"/>
  <c r="O13" i="26"/>
  <c r="K185" i="26"/>
  <c r="L185" i="26"/>
  <c r="M185" i="26"/>
  <c r="O185" i="26"/>
  <c r="P185" i="26"/>
  <c r="Q185" i="26"/>
  <c r="K107" i="26"/>
  <c r="L107" i="26"/>
  <c r="M107" i="26"/>
  <c r="O107" i="26"/>
  <c r="P107" i="26"/>
  <c r="Q107" i="26"/>
  <c r="K100" i="26"/>
  <c r="L100" i="26"/>
  <c r="M100" i="26"/>
  <c r="O100" i="26"/>
  <c r="P100" i="26"/>
  <c r="Q100" i="26"/>
  <c r="K68" i="26"/>
  <c r="L68" i="26"/>
  <c r="M68" i="26"/>
  <c r="O68" i="26"/>
  <c r="Q68" i="26"/>
  <c r="I68" i="26"/>
  <c r="J40" i="26"/>
  <c r="K23" i="26"/>
  <c r="M23" i="26"/>
  <c r="K11" i="26"/>
  <c r="L11" i="26"/>
  <c r="M11" i="26"/>
  <c r="N69" i="26"/>
  <c r="N70" i="26"/>
  <c r="N101" i="26"/>
  <c r="N102" i="26"/>
  <c r="N103" i="26"/>
  <c r="N106" i="26"/>
  <c r="N108" i="26"/>
  <c r="N109" i="26"/>
  <c r="N110" i="26"/>
  <c r="N111" i="26"/>
  <c r="N112" i="26"/>
  <c r="N113" i="26"/>
  <c r="N115" i="26"/>
  <c r="N116" i="26"/>
  <c r="N118" i="26"/>
  <c r="N120" i="26"/>
  <c r="N121" i="26"/>
  <c r="N122" i="26"/>
  <c r="N123" i="26"/>
  <c r="N124" i="26"/>
  <c r="N125" i="26"/>
  <c r="N126" i="26"/>
  <c r="N127" i="26"/>
  <c r="N128" i="26"/>
  <c r="N129" i="26"/>
  <c r="N130" i="26"/>
  <c r="N133" i="26"/>
  <c r="N134" i="26"/>
  <c r="N135" i="26"/>
  <c r="N136" i="26"/>
  <c r="N137" i="26"/>
  <c r="N138" i="26"/>
  <c r="N139" i="26"/>
  <c r="N140" i="26"/>
  <c r="N141" i="26"/>
  <c r="N142" i="26"/>
  <c r="N143" i="26"/>
  <c r="N144" i="26"/>
  <c r="N145" i="26"/>
  <c r="N146" i="26"/>
  <c r="N147" i="26"/>
  <c r="N148" i="26"/>
  <c r="N149" i="26"/>
  <c r="N150" i="26"/>
  <c r="N151" i="26"/>
  <c r="N152" i="26"/>
  <c r="N153" i="26"/>
  <c r="N154" i="26"/>
  <c r="N155" i="26"/>
  <c r="N156" i="26"/>
  <c r="N157" i="26"/>
  <c r="N160" i="26"/>
  <c r="N172" i="26"/>
  <c r="N174" i="26"/>
  <c r="N175" i="26"/>
  <c r="N176" i="26"/>
  <c r="N177" i="26"/>
  <c r="N178" i="26"/>
  <c r="N179" i="26"/>
  <c r="N180" i="26"/>
  <c r="N181" i="26"/>
  <c r="N182" i="26"/>
  <c r="N183" i="26"/>
  <c r="N184" i="26"/>
  <c r="N190" i="26"/>
  <c r="J48" i="26"/>
  <c r="J49" i="26"/>
  <c r="J50" i="26"/>
  <c r="J69" i="26"/>
  <c r="J70" i="26"/>
  <c r="J101" i="26"/>
  <c r="J102" i="26"/>
  <c r="J103" i="26"/>
  <c r="J106" i="26"/>
  <c r="J108" i="26"/>
  <c r="J109" i="26"/>
  <c r="J110" i="26"/>
  <c r="J111" i="26"/>
  <c r="J112" i="26"/>
  <c r="J113" i="26"/>
  <c r="J115" i="26"/>
  <c r="J116" i="26"/>
  <c r="J118" i="26"/>
  <c r="J120" i="26"/>
  <c r="J121" i="26"/>
  <c r="J122" i="26"/>
  <c r="J123" i="26"/>
  <c r="J124" i="26"/>
  <c r="J125" i="26"/>
  <c r="J126" i="26"/>
  <c r="J127" i="26"/>
  <c r="J128" i="26"/>
  <c r="J129" i="26"/>
  <c r="J130"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72" i="26"/>
  <c r="J174" i="26"/>
  <c r="J175" i="26"/>
  <c r="J176" i="26"/>
  <c r="J177" i="26"/>
  <c r="J178" i="26"/>
  <c r="J179" i="26"/>
  <c r="J180" i="26"/>
  <c r="J181" i="26"/>
  <c r="J182" i="26"/>
  <c r="J183" i="26"/>
  <c r="J184" i="26"/>
  <c r="J190" i="26"/>
  <c r="J47" i="26"/>
  <c r="J12" i="26"/>
  <c r="O26" i="26"/>
  <c r="L23" i="26"/>
  <c r="P29" i="26"/>
  <c r="P30" i="26"/>
  <c r="P31" i="26"/>
  <c r="P32" i="26"/>
  <c r="G23" i="26"/>
  <c r="H23" i="26"/>
  <c r="I23" i="26"/>
  <c r="G11" i="26"/>
  <c r="H11" i="26"/>
  <c r="I11" i="26"/>
  <c r="B14" i="26"/>
  <c r="B15" i="26" s="1"/>
  <c r="B16" i="26" s="1"/>
  <c r="B17" i="26" s="1"/>
  <c r="B18" i="26" s="1"/>
  <c r="B19" i="26" s="1"/>
  <c r="B20" i="26" s="1"/>
  <c r="B21" i="26" s="1"/>
  <c r="B22" i="26" s="1"/>
  <c r="B24" i="26" s="1"/>
  <c r="B25" i="26" s="1"/>
  <c r="B26" i="26" s="1"/>
  <c r="B27" i="26" s="1"/>
  <c r="B28" i="26" s="1"/>
  <c r="B29" i="26" s="1"/>
  <c r="B30" i="26" s="1"/>
  <c r="B31" i="26" s="1"/>
  <c r="B32" i="26" s="1"/>
  <c r="B33" i="26" s="1"/>
  <c r="B34" i="26" s="1"/>
  <c r="B35" i="26" s="1"/>
  <c r="B36" i="26" s="1"/>
  <c r="B37" i="26" s="1"/>
  <c r="B38" i="26" s="1"/>
  <c r="B40" i="26" s="1"/>
  <c r="A14" i="26"/>
  <c r="A15" i="26" s="1"/>
  <c r="A16" i="26" s="1"/>
  <c r="A17" i="26" s="1"/>
  <c r="A18" i="26" s="1"/>
  <c r="A19" i="26" s="1"/>
  <c r="A20" i="26" s="1"/>
  <c r="A21" i="26" s="1"/>
  <c r="A22" i="26" s="1"/>
  <c r="A24" i="26" s="1"/>
  <c r="A25" i="26" s="1"/>
  <c r="A26" i="26" s="1"/>
  <c r="A27" i="26" s="1"/>
  <c r="A28" i="26" s="1"/>
  <c r="A29" i="26" s="1"/>
  <c r="A30" i="26" s="1"/>
  <c r="A31" i="26" s="1"/>
  <c r="A32" i="26" s="1"/>
  <c r="A33" i="26" s="1"/>
  <c r="A34" i="26" s="1"/>
  <c r="A35" i="26" s="1"/>
  <c r="A36" i="26" s="1"/>
  <c r="A37" i="26" s="1"/>
  <c r="A38" i="26" s="1"/>
  <c r="A40" i="26" s="1"/>
  <c r="O24" i="26"/>
  <c r="Q24" i="26"/>
  <c r="O25" i="26"/>
  <c r="Q25" i="26"/>
  <c r="Q26" i="26"/>
  <c r="O27" i="26"/>
  <c r="Q27" i="26"/>
  <c r="O28" i="26"/>
  <c r="Q28" i="26"/>
  <c r="O40" i="26"/>
  <c r="P40" i="26"/>
  <c r="O41" i="26"/>
  <c r="P41" i="26"/>
  <c r="O42" i="26"/>
  <c r="P42" i="26"/>
  <c r="P13" i="26"/>
  <c r="Q13" i="26"/>
  <c r="P14" i="26"/>
  <c r="Q14" i="26"/>
  <c r="P15" i="26"/>
  <c r="Q15" i="26"/>
  <c r="P16" i="26"/>
  <c r="Q16" i="26"/>
  <c r="P17" i="26"/>
  <c r="Q17" i="26"/>
  <c r="P18" i="26"/>
  <c r="Q18" i="26"/>
  <c r="P19" i="26"/>
  <c r="Q19" i="26"/>
  <c r="P20" i="26"/>
  <c r="Q20" i="26"/>
  <c r="P21" i="26"/>
  <c r="Q21" i="26"/>
  <c r="P22" i="26"/>
  <c r="Q22" i="26"/>
  <c r="O29" i="26"/>
  <c r="Q29" i="26"/>
  <c r="O30" i="26"/>
  <c r="Q30" i="26"/>
  <c r="O31" i="26"/>
  <c r="Q31" i="26"/>
  <c r="O32" i="26"/>
  <c r="Q32" i="26"/>
  <c r="O33" i="26"/>
  <c r="P33" i="26"/>
  <c r="Q33" i="26"/>
  <c r="O34" i="26"/>
  <c r="O35" i="26"/>
  <c r="P35" i="26"/>
  <c r="Q35" i="26"/>
  <c r="O36" i="26"/>
  <c r="P36" i="26"/>
  <c r="Q36" i="26"/>
  <c r="O37" i="26"/>
  <c r="P37" i="26"/>
  <c r="Q37" i="26"/>
  <c r="O38" i="26"/>
  <c r="P38" i="26"/>
  <c r="Q38" i="26"/>
  <c r="O43" i="26"/>
  <c r="P43" i="26"/>
  <c r="Q43" i="26"/>
  <c r="O44" i="26"/>
  <c r="P44" i="26"/>
  <c r="Q44" i="26"/>
  <c r="O45" i="26"/>
  <c r="P45" i="26"/>
  <c r="Q45" i="26"/>
  <c r="O46" i="26"/>
  <c r="P46" i="26"/>
  <c r="Q46" i="26"/>
  <c r="P47" i="26"/>
  <c r="Q47" i="26"/>
  <c r="O48" i="26"/>
  <c r="P48" i="26"/>
  <c r="Q48" i="26"/>
  <c r="O49" i="26"/>
  <c r="P49" i="26"/>
  <c r="Q49" i="26"/>
  <c r="O50" i="26"/>
  <c r="P50" i="26"/>
  <c r="Q50" i="26"/>
  <c r="P12" i="26"/>
  <c r="Q12" i="26"/>
  <c r="J24" i="26"/>
  <c r="J25" i="26"/>
  <c r="J26" i="26"/>
  <c r="J27" i="26"/>
  <c r="J28" i="26"/>
  <c r="J41" i="26"/>
  <c r="J42" i="26"/>
  <c r="J13" i="26"/>
  <c r="J14" i="26"/>
  <c r="J15" i="26"/>
  <c r="J16" i="26"/>
  <c r="J17" i="26"/>
  <c r="J18" i="26"/>
  <c r="J19" i="26"/>
  <c r="J20" i="26"/>
  <c r="J21" i="26"/>
  <c r="J22" i="26"/>
  <c r="J29" i="26"/>
  <c r="J30" i="26"/>
  <c r="J31" i="26"/>
  <c r="J32" i="26"/>
  <c r="J33" i="26"/>
  <c r="J34" i="26"/>
  <c r="J36" i="26"/>
  <c r="J37" i="26"/>
  <c r="J38" i="26"/>
  <c r="J43" i="26"/>
  <c r="J44" i="26"/>
  <c r="J45" i="26"/>
  <c r="J46" i="26"/>
  <c r="F12" i="26"/>
  <c r="F24" i="26"/>
  <c r="F25" i="26"/>
  <c r="F26" i="26"/>
  <c r="F27" i="26"/>
  <c r="F28" i="26"/>
  <c r="F40" i="26"/>
  <c r="F41" i="26"/>
  <c r="F42" i="26"/>
  <c r="F13" i="26"/>
  <c r="F14" i="26"/>
  <c r="F15" i="26"/>
  <c r="F16" i="26"/>
  <c r="F17" i="26"/>
  <c r="F18" i="26"/>
  <c r="F19" i="26"/>
  <c r="F20" i="26"/>
  <c r="F21" i="26"/>
  <c r="F22" i="26"/>
  <c r="F29" i="26"/>
  <c r="F30" i="26"/>
  <c r="F31" i="26"/>
  <c r="F32" i="26"/>
  <c r="F33" i="26"/>
  <c r="F35" i="26"/>
  <c r="F36" i="26"/>
  <c r="F37" i="26"/>
  <c r="F38" i="26"/>
  <c r="F43" i="26"/>
  <c r="F44" i="26"/>
  <c r="F45" i="26"/>
  <c r="F46" i="26"/>
  <c r="F47" i="26"/>
  <c r="F48" i="26"/>
  <c r="F49" i="26"/>
  <c r="F50" i="26"/>
  <c r="J119" i="26" l="1"/>
  <c r="N119" i="26"/>
  <c r="N173" i="26"/>
  <c r="J173" i="26"/>
  <c r="N28" i="26"/>
  <c r="N185" i="26"/>
  <c r="N22" i="26"/>
  <c r="M10" i="26"/>
  <c r="M67" i="26"/>
  <c r="M9" i="26" s="1"/>
  <c r="N26" i="26"/>
  <c r="N29" i="26"/>
  <c r="I10" i="26"/>
  <c r="J185" i="26"/>
  <c r="L67" i="26"/>
  <c r="K10" i="26"/>
  <c r="K67" i="26"/>
  <c r="J39" i="26"/>
  <c r="N12" i="26"/>
  <c r="N19" i="26"/>
  <c r="N15" i="26"/>
  <c r="N42" i="26"/>
  <c r="N27" i="26"/>
  <c r="N100" i="26"/>
  <c r="F39" i="26"/>
  <c r="Q39" i="26"/>
  <c r="N32" i="26"/>
  <c r="N38" i="26"/>
  <c r="N50" i="26"/>
  <c r="P39" i="26"/>
  <c r="N44" i="26"/>
  <c r="O39" i="26"/>
  <c r="J100" i="26"/>
  <c r="N107" i="26"/>
  <c r="H10" i="26"/>
  <c r="N35" i="26"/>
  <c r="J107" i="26"/>
  <c r="N16" i="26"/>
  <c r="N31" i="26"/>
  <c r="N18" i="26"/>
  <c r="N43" i="26"/>
  <c r="N17" i="26"/>
  <c r="N45" i="26"/>
  <c r="N36" i="26"/>
  <c r="Q11" i="26"/>
  <c r="N24" i="26"/>
  <c r="G10" i="26"/>
  <c r="F11" i="26"/>
  <c r="N14" i="26"/>
  <c r="F23" i="26"/>
  <c r="N34" i="26"/>
  <c r="N25" i="26"/>
  <c r="N30" i="26"/>
  <c r="N13" i="26"/>
  <c r="N48" i="26"/>
  <c r="N33" i="26"/>
  <c r="P11" i="26"/>
  <c r="O23" i="26"/>
  <c r="Q23" i="26"/>
  <c r="N49" i="26"/>
  <c r="N21" i="26"/>
  <c r="N37" i="26"/>
  <c r="N41" i="26"/>
  <c r="N46" i="26"/>
  <c r="N40" i="26"/>
  <c r="J68" i="26"/>
  <c r="L10" i="26"/>
  <c r="O11" i="26"/>
  <c r="J11" i="26"/>
  <c r="N20" i="26"/>
  <c r="P23" i="26"/>
  <c r="N47" i="26"/>
  <c r="Q67" i="26"/>
  <c r="O67" i="26"/>
  <c r="J35" i="26"/>
  <c r="J23" i="26" s="1"/>
  <c r="A41" i="26"/>
  <c r="A42" i="26" s="1"/>
  <c r="A43" i="26" s="1"/>
  <c r="A44" i="26" s="1"/>
  <c r="A45" i="26" s="1"/>
  <c r="A46" i="26" s="1"/>
  <c r="A47" i="26" s="1"/>
  <c r="A48" i="26" s="1"/>
  <c r="A49" i="26" s="1"/>
  <c r="A50" i="26" s="1"/>
  <c r="A51" i="26" s="1"/>
  <c r="A52" i="26" s="1"/>
  <c r="A53" i="26" s="1"/>
  <c r="A54" i="26" s="1"/>
  <c r="A55" i="26" s="1"/>
  <c r="A56" i="26" s="1"/>
  <c r="A57" i="26" s="1"/>
  <c r="A58" i="26" s="1"/>
  <c r="A59" i="26" s="1"/>
  <c r="A60" i="26" s="1"/>
  <c r="B41" i="26"/>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A61" i="26" l="1"/>
  <c r="A62" i="26" s="1"/>
  <c r="A63" i="26" s="1"/>
  <c r="A64" i="26" s="1"/>
  <c r="A65" i="26" s="1"/>
  <c r="A66"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L9" i="26"/>
  <c r="K9" i="26"/>
  <c r="J67" i="26"/>
  <c r="F10" i="26"/>
  <c r="O10" i="26"/>
  <c r="O9" i="26" s="1"/>
  <c r="N23" i="26"/>
  <c r="N39" i="26"/>
  <c r="J10" i="26"/>
  <c r="P10" i="26"/>
  <c r="N11" i="26"/>
  <c r="Q10" i="26"/>
  <c r="Q9" i="26" s="1"/>
  <c r="J9" i="26" l="1"/>
  <c r="N10" i="26"/>
  <c r="G185" i="26" l="1"/>
  <c r="H185" i="26"/>
  <c r="I185" i="26"/>
  <c r="F100" i="26"/>
  <c r="F68" i="26"/>
  <c r="F67" i="26" l="1"/>
  <c r="F9" i="26" s="1"/>
  <c r="P68" i="26" l="1"/>
  <c r="P67" i="26" s="1"/>
  <c r="P9" i="26" s="1"/>
  <c r="N68" i="26"/>
  <c r="G107" i="26"/>
  <c r="H107" i="26"/>
  <c r="I107" i="26"/>
  <c r="G100" i="26"/>
  <c r="H100" i="26"/>
  <c r="I100" i="26"/>
  <c r="G68" i="26"/>
  <c r="H68" i="26"/>
  <c r="N67" i="26" l="1"/>
  <c r="N9" i="26" s="1"/>
  <c r="H67" i="26"/>
  <c r="H9" i="26" s="1"/>
  <c r="G67" i="26"/>
  <c r="G9" i="26" s="1"/>
  <c r="I67" i="26"/>
  <c r="I9" i="26" s="1"/>
  <c r="B101" i="26" l="1"/>
  <c r="B102" i="26" s="1"/>
  <c r="B103" i="26" s="1"/>
  <c r="B104" i="26" l="1"/>
  <c r="B105" i="26" s="1"/>
  <c r="B106" i="26" s="1"/>
  <c r="B108" i="26" s="1"/>
  <c r="B109" i="26" s="1"/>
  <c r="B110" i="26" s="1"/>
  <c r="B111" i="26" s="1"/>
  <c r="B112" i="26" s="1"/>
  <c r="B113" i="26" s="1"/>
  <c r="B114" i="26" s="1"/>
  <c r="B115" i="26" s="1"/>
  <c r="B116" i="26" l="1"/>
  <c r="B117" i="26" s="1"/>
  <c r="B118" i="26" s="1"/>
  <c r="B120" i="26" s="1"/>
  <c r="B121" i="26" s="1"/>
  <c r="B122" i="26" s="1"/>
  <c r="B123" i="26" s="1"/>
  <c r="B124" i="26" s="1"/>
  <c r="B125" i="26" s="1"/>
  <c r="B126" i="26" s="1"/>
  <c r="B127" i="26" s="1"/>
  <c r="B128" i="26" s="1"/>
  <c r="B129" i="26" s="1"/>
  <c r="B130" i="26" l="1"/>
  <c r="B131" i="26" s="1"/>
  <c r="B132" i="26" s="1"/>
  <c r="B133" i="26" s="1"/>
  <c r="B134" i="26" s="1"/>
  <c r="B135" i="26" s="1"/>
  <c r="B136" i="26" s="1"/>
  <c r="B137" i="26" s="1"/>
  <c r="B138" i="26" s="1"/>
  <c r="B139" i="26" s="1"/>
  <c r="B140" i="26" s="1"/>
  <c r="B141" i="26" s="1"/>
  <c r="B142" i="26" s="1"/>
  <c r="B143" i="26" s="1"/>
  <c r="B144" i="26" s="1"/>
  <c r="B145" i="26" s="1"/>
  <c r="B146" i="26" s="1"/>
  <c r="B147" i="26" s="1"/>
  <c r="B148" i="26" s="1"/>
  <c r="B149" i="26" s="1"/>
  <c r="B150" i="26" s="1"/>
  <c r="B151" i="26" s="1"/>
  <c r="B152" i="26" s="1"/>
  <c r="B153" i="26" s="1"/>
  <c r="B154" i="26" s="1"/>
  <c r="B155" i="26" s="1"/>
  <c r="B156" i="26" s="1"/>
  <c r="B157" i="26" s="1"/>
  <c r="B158" i="26" s="1"/>
  <c r="B159" i="26" s="1"/>
  <c r="B160" i="26" s="1"/>
  <c r="A101" i="26"/>
  <c r="A102" i="26" s="1"/>
  <c r="A103" i="26" s="1"/>
  <c r="B161" i="26" l="1"/>
  <c r="B162" i="26" s="1"/>
  <c r="B163" i="26" s="1"/>
  <c r="B164" i="26" s="1"/>
  <c r="B165" i="26" s="1"/>
  <c r="B166" i="26" s="1"/>
  <c r="B167" i="26" s="1"/>
  <c r="B168" i="26" s="1"/>
  <c r="B169" i="26" s="1"/>
  <c r="B170" i="26" s="1"/>
  <c r="B171" i="26" s="1"/>
  <c r="B172" i="26" s="1"/>
  <c r="B174" i="26" s="1"/>
  <c r="A104" i="26"/>
  <c r="A105" i="26" s="1"/>
  <c r="A106" i="26" s="1"/>
  <c r="A108" i="26" s="1"/>
  <c r="A109" i="26" s="1"/>
  <c r="A110" i="26" s="1"/>
  <c r="A111" i="26" s="1"/>
  <c r="A112" i="26" s="1"/>
  <c r="A113" i="26" s="1"/>
  <c r="A114" i="26" s="1"/>
  <c r="A115" i="26" s="1"/>
  <c r="A116" i="26" l="1"/>
  <c r="A117" i="26" s="1"/>
  <c r="A118" i="26" s="1"/>
  <c r="A120" i="26" s="1"/>
  <c r="A121" i="26" s="1"/>
  <c r="A122" i="26" s="1"/>
  <c r="A123" i="26" s="1"/>
  <c r="A124" i="26" s="1"/>
  <c r="A125" i="26" s="1"/>
  <c r="A126" i="26" s="1"/>
  <c r="A127" i="26" s="1"/>
  <c r="A128" i="26" s="1"/>
  <c r="A129" i="26" s="1"/>
  <c r="A130" i="26" l="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l="1"/>
  <c r="A162" i="26" s="1"/>
  <c r="A163" i="26" s="1"/>
  <c r="A164" i="26" s="1"/>
  <c r="A165" i="26" s="1"/>
  <c r="A166" i="26" s="1"/>
  <c r="A167" i="26" s="1"/>
  <c r="A168" i="26" s="1"/>
  <c r="A169" i="26" s="1"/>
  <c r="A170" i="26" s="1"/>
  <c r="A171" i="26" s="1"/>
  <c r="A172" i="26" s="1"/>
  <c r="A174" i="26" s="1"/>
  <c r="A175" i="26" s="1"/>
  <c r="A176" i="26" s="1"/>
  <c r="A177" i="26" s="1"/>
  <c r="A178" i="26" s="1"/>
  <c r="A179" i="26" s="1"/>
  <c r="A180" i="26" s="1"/>
  <c r="A181" i="26" s="1"/>
  <c r="A182" i="26" s="1"/>
  <c r="A183" i="26" s="1"/>
  <c r="A184" i="26" s="1"/>
  <c r="A186" i="26" s="1"/>
  <c r="A187" i="26" s="1"/>
  <c r="A188" i="26" s="1"/>
  <c r="A189" i="26" s="1"/>
  <c r="A190" i="26" s="1"/>
  <c r="B175" i="26" l="1"/>
  <c r="B176" i="26" s="1"/>
  <c r="B177" i="26" s="1"/>
  <c r="B178" i="26" s="1"/>
  <c r="B179" i="26" s="1"/>
  <c r="B180" i="26" s="1"/>
  <c r="B181" i="26" s="1"/>
  <c r="B182" i="26" s="1"/>
  <c r="B183" i="26" s="1"/>
  <c r="B184" i="26" l="1"/>
  <c r="B186" i="26" s="1"/>
  <c r="B187" i="26" s="1"/>
  <c r="B188" i="26" s="1"/>
  <c r="B189" i="26" s="1"/>
  <c r="B190" i="26" s="1"/>
</calcChain>
</file>

<file path=xl/sharedStrings.xml><?xml version="1.0" encoding="utf-8"?>
<sst xmlns="http://schemas.openxmlformats.org/spreadsheetml/2006/main" count="438" uniqueCount="217">
  <si>
    <t>II</t>
  </si>
  <si>
    <t xml:space="preserve">Dự án Cải thiện cơ sở hạ tầng nhằm giảm thiểu tác động của biến đổi khí hậu cho 04 tỉnh ven biển Bắc Trung Bộ - Tiểu dự án Cải thiện cơ sở hạ tầng đô thị Ngọc Lặc </t>
  </si>
  <si>
    <t>Nâng cấp, cải tạo đường giao thông từ xã Thúy Sơn, huyện Ngọc Lặc đi làng Thung, xã Đồng Lương, huyện Lang Chánh</t>
  </si>
  <si>
    <t>I</t>
  </si>
  <si>
    <t>Trong đó:</t>
  </si>
  <si>
    <t>Chủ đầu tư</t>
  </si>
  <si>
    <t>Vốn Ngân sách trung ương</t>
  </si>
  <si>
    <t>Tổng cộng</t>
  </si>
  <si>
    <t xml:space="preserve">Xây mới Trung tâm văn hóa – thể thao xã Lộc Thịnh </t>
  </si>
  <si>
    <t xml:space="preserve">Vốn Ngân sách tỉnh  </t>
  </si>
  <si>
    <t xml:space="preserve">Hệ thống điện chiếu sáng từ Quốc lộ 15A đến chùa Nán </t>
  </si>
  <si>
    <t>Chỉnh trang đô thị Ngọc Lặc</t>
  </si>
  <si>
    <t>Vốn ngân sách huyện</t>
  </si>
  <si>
    <t>Nâng cấp, cải tạo tuyến đường giao thông từ đường HCM xã Kiên Thọ đi dự án xuân thiện tại xã Nguyệt Ấn (Tuyến 01); Tuyến đường GT từ đường HCM xã Quang Trung đi dự án Xuân Thiện tại xã Ngọc Liên (tuyến 06)</t>
  </si>
  <si>
    <t>Ban QLDA</t>
  </si>
  <si>
    <t>Lập Quy hoạch chung xây dựng đô thị Ba Si, huyện Ngọc Lặc, tỉnh Thanh Hóa đến năm 2040</t>
  </si>
  <si>
    <t>TỔNG CỘNG</t>
  </si>
  <si>
    <t>Nâng cấp tuyến đường từ xã Quang Trung Ngọc Liên Ngọc Sơn Ngọc Trung Lam Sơn huyện Ngọc Lặc đi Thọ Lập, huyện Thọ Xuân</t>
  </si>
  <si>
    <t>Nâng cấp tuyến đường từ xã Quang Trung huyện Ngọc Lặc đi xã Yên Lâm huyện Yên Định</t>
  </si>
  <si>
    <t>A</t>
  </si>
  <si>
    <t>III</t>
  </si>
  <si>
    <t>Lập quy hoạch chi tiết xây dựng tỷ lệ 1/500 khuôn viên công sở hành chính huyện Ngọc Lặc</t>
  </si>
  <si>
    <t>Lập quy hoạch chi tiết xây dựng tỷ lệ 1/500 khu dân cư Quang Hưng, thị trấn Ngọc Lặc</t>
  </si>
  <si>
    <t>Lập quy hoạch chi tiết xây dựng tỷ lệ 1/500 khu dân cư Hạ Sơn, thị trấn Ngọc Lặc</t>
  </si>
  <si>
    <t>Nhà hiệu bộ Trường Mầm non Phùng Minh</t>
  </si>
  <si>
    <t xml:space="preserve">Tu sửa hồ Ngọc Quân, xã Phúc Thịnh </t>
  </si>
  <si>
    <t xml:space="preserve">Cải tạo, nâng cấp hồ Xuân Minh, xã Ngọc Trung </t>
  </si>
  <si>
    <t xml:space="preserve">Cải tạo, nâng cấp hồ Bai Cô, xã Thúy Sơn </t>
  </si>
  <si>
    <t>Nhà lớp học MN, TH, THCS Vân Am</t>
  </si>
  <si>
    <t>2022-2023</t>
  </si>
  <si>
    <t>Sửa chữa, khắc phục đường giao thông từ trung tâm xã Thúy Sơn đi hai thôn Hoa Cao và Vân Sơn xã Thúy Sơn</t>
  </si>
  <si>
    <t>Tổng mức đầu tư</t>
  </si>
  <si>
    <t>B</t>
  </si>
  <si>
    <t>IV</t>
  </si>
  <si>
    <t>V</t>
  </si>
  <si>
    <t>VI</t>
  </si>
  <si>
    <t>Lập quy hoạch chi tiết xây dựng tỷ lệ 1/500 khu nghỉ dưỡng suối khoáng nóng và đô thị sinh thái Tân Thành, thị trấn Ngọc Lặc</t>
  </si>
  <si>
    <t>NSTW</t>
  </si>
  <si>
    <t>NS tỉnh</t>
  </si>
  <si>
    <t>Trạm y tế xã Đồng Thịnh</t>
  </si>
  <si>
    <t xml:space="preserve">Nhà sàn truyền thống và cải tạo khuôn viên khu sinh hoạt cộng đồng thôn Lập Thắng, xã Thạch Lập </t>
  </si>
  <si>
    <t xml:space="preserve">Lập quy hoạch chi tiết xây dựng tỷ lệ 1/500 khu dân cư xã Kiên Thọ </t>
  </si>
  <si>
    <t>Ban QLKTCTTL</t>
  </si>
  <si>
    <t>Trung tâm thể thao,nhà văn hóa xã Minh Sơn</t>
  </si>
  <si>
    <t>Trung tâm thể thao,nhà văn hóa xã Cao Ngọc</t>
  </si>
  <si>
    <t>Trung tâm thể thao,nhà văn hóa xã Nguyệt Ấn</t>
  </si>
  <si>
    <t>Nhà văn hóa xã Minh Tiến</t>
  </si>
  <si>
    <t>Nhà văn hóa xã Phùng Minh</t>
  </si>
  <si>
    <t>Nhà văn hóa thôn Thuận Bà, xã Vân Am</t>
  </si>
  <si>
    <t>UBND xã</t>
  </si>
  <si>
    <t>Đường giao thông thôn Tráng- thôn Mết- thôn Rẻ, xã Vân Am</t>
  </si>
  <si>
    <t xml:space="preserve">Xây dựng nhà lớp học Trường Tiểu học Thúy Sơn 1, xã Thúy Sơn </t>
  </si>
  <si>
    <t xml:space="preserve">Xây dựng nhà lớp học Trường Tiểu học Phùng Giáo, xã Phùng Giáo </t>
  </si>
  <si>
    <t xml:space="preserve">Đường giao thông thôn Minh Hòa xã Minh Sơn đi thôn 7 xã Lam Sơn </t>
  </si>
  <si>
    <t xml:space="preserve">Xây dựng tuyến đường giao thông từ QL15 đi khu dân cư Lê Duẩn và Hồ Thanh Niên, Thị trấn Ngọc Lặc </t>
  </si>
  <si>
    <t>Cải tạo nâng cấp đường giao thông vùng cây ăn quả tập trung xã Phùng Giáo</t>
  </si>
  <si>
    <t>STT</t>
  </si>
  <si>
    <t>Danh mục đầu tư</t>
  </si>
  <si>
    <t>Dự kiến thời gian khởi công hoàn thành</t>
  </si>
  <si>
    <t>Lĩnh vực giáo dục</t>
  </si>
  <si>
    <t>Lĩnh vực y tế</t>
  </si>
  <si>
    <t>Lĩnh vực giao thông</t>
  </si>
  <si>
    <t>Lĩnh vực thủy lợi</t>
  </si>
  <si>
    <t>Nhà hiệu bộ trường MN Thạch Lập</t>
  </si>
  <si>
    <t>Nhà lớp học trường MN Thạch Lập (Khu Đô Sơn)</t>
  </si>
  <si>
    <t>Nhà lớp học trường MN Thạch Lập (Khu trung tâm)</t>
  </si>
  <si>
    <t>Nhà lớp học trường MN Ngọc Liên (khu trung tâm)</t>
  </si>
  <si>
    <t>Nhà lớp học trường TH Cao Thịnh</t>
  </si>
  <si>
    <t>Nhà hiệu bộ trường MN Kiên Thọ</t>
  </si>
  <si>
    <t>Nhà hiệu bộ trường THCS Quang Trung</t>
  </si>
  <si>
    <t>Nhà hiệu bộ trường THCS Vân Am</t>
  </si>
  <si>
    <t>Lĩnh vực văn hóa</t>
  </si>
  <si>
    <t>Nâng cấp nhà văn hóa xã Kiên Thọ; Xây dựng mới SVD</t>
  </si>
  <si>
    <t>Làm mới sân thể thao xã Minh Tiến</t>
  </si>
  <si>
    <t>Xây mới các phòng chức năng nhà văn hóa Vân Am; Sân vận động xã Vân Am</t>
  </si>
  <si>
    <t>Trung tâm VHTT xã Phùng Giáo (Sân vận động)</t>
  </si>
  <si>
    <t>Khán đài A-B sân vận động</t>
  </si>
  <si>
    <t>Đường xã Phùng Giáo</t>
  </si>
  <si>
    <t>Đường xã Vân Am</t>
  </si>
  <si>
    <t>ĐGT làng Cao Sơn - Cao Thắng xã Cao Thịnh</t>
  </si>
  <si>
    <t>ĐGT làng 61 - Khang Ninh xã Cao Thịnh</t>
  </si>
  <si>
    <t>ĐGT từ thôn Nguyệt Tân, xã Nguyệt Ấn đi làng Bứa xã Phùng Giáo</t>
  </si>
  <si>
    <t>ĐGT làng Lập Thắng đi Thuận Sơn</t>
  </si>
  <si>
    <t>ĐGT làng Bên, xã Vân Am đi Chò Tráng xã Cao ngọc</t>
  </si>
  <si>
    <t>ĐGT làng Cò Chè đi làng Lộc Thành</t>
  </si>
  <si>
    <t>Nâng cấp hồ Bai Bẹn, xã Mỹ Tân</t>
  </si>
  <si>
    <t>Liên hồ Ngọc Phú, xã Minh Sơn</t>
  </si>
  <si>
    <t>Nâng cấp Hồ Cống Khê, TT Ngọc Lặc</t>
  </si>
  <si>
    <t>NS huyện</t>
  </si>
  <si>
    <t xml:space="preserve"> DỰ ÁN CHUYỂN TIẾP SANG NĂM 2023</t>
  </si>
  <si>
    <t>Trường THCS dân tộc Nội trú huyện Ngọc Lặc</t>
  </si>
  <si>
    <t>Lũy kế vốn đã bố trí đến năm 2022</t>
  </si>
  <si>
    <t>Nhà phòng học trường MN Ngọc Trung</t>
  </si>
  <si>
    <t>Nhà bộ môn trường THCS Ngọc Trung</t>
  </si>
  <si>
    <t>Nhà lớp học trường TH Ngọc Sơn</t>
  </si>
  <si>
    <t>Nhà lớp học trường MN Quang Trung</t>
  </si>
  <si>
    <t>Nhà lớp học trường MN Thúy Sơn (khu Hoa Sơn)</t>
  </si>
  <si>
    <t>Nhà lớp học trường MN Kiên Thọ (Khu trung tâm)</t>
  </si>
  <si>
    <t>Nhà lớp học trưởng mầm non Sông Âm</t>
  </si>
  <si>
    <t>Nhà lớp học bộ môn trường THCS Lam Sơn</t>
  </si>
  <si>
    <t>Nhà hiệu bộ trường THCS Nguyệt Ấn</t>
  </si>
  <si>
    <t>Nhà hiệu bộ trường tiểu học Thúy Sơn 1</t>
  </si>
  <si>
    <t>Nhà lớp học trường TH Thúy Sơn 1</t>
  </si>
  <si>
    <t>Nhà lớp học trường TH Cao Ngọc</t>
  </si>
  <si>
    <t>Nhà lớp học trường MN Minh Sơn (khu Minh Thuận)</t>
  </si>
  <si>
    <t>Nhà phòng học bộ môn - Thư viện TH Thúy Sơn 2</t>
  </si>
  <si>
    <t>Nhà phòng học trường  MN Phùng Giáo</t>
  </si>
  <si>
    <t>Bếp ăn trường MN Kiên Thọ (Khu Thọ Phú)</t>
  </si>
  <si>
    <t>Đường thôn xã Ngọc Sơn</t>
  </si>
  <si>
    <t>Nâng cấp đường giao thông và hệ thống thoát nước xã Nguyệt Ấn</t>
  </si>
  <si>
    <t>Sửa chữa, cải tạo tuyến đường từ xã Phúc Thịnh đi xã Nguyệt Ấn</t>
  </si>
  <si>
    <t xml:space="preserve">Đường giao thông thôn Giang Sơn </t>
  </si>
  <si>
    <t>Đường giao thông thôn Minh Thọ</t>
  </si>
  <si>
    <t>Đường giao thông thôn Lỏ</t>
  </si>
  <si>
    <t>Đường giao thông thôn Môn Tía</t>
  </si>
  <si>
    <t>Đường giao thông thôn Minh Thành</t>
  </si>
  <si>
    <t>Đường giao thông thôn Mui</t>
  </si>
  <si>
    <t>Đường giao thông thôn Bứa</t>
  </si>
  <si>
    <t>ĐGT làng Bằng đi làng Môn xã Phùng Giáo</t>
  </si>
  <si>
    <t>ĐGT từ Trạm y tế đi làng Đồi Đỏ xã Đồng Thịnh</t>
  </si>
  <si>
    <t>ĐGT Gò Mu làng Me xã Đồng Thịnh</t>
  </si>
  <si>
    <t>ĐGT làng Mới, làng Lim xã Đồng Thịnh</t>
  </si>
  <si>
    <t>ĐGT từ làng Lập đi làng Vót xã Thạch Lập</t>
  </si>
  <si>
    <t>ĐGT thôn Minh Thọ</t>
  </si>
  <si>
    <t>ĐGT làng Minh Tiến đi Tân Thành, xã Thạch Lập</t>
  </si>
  <si>
    <t>ĐGT từ trung tâm xã đi làng Thau xã Cao Ngọc</t>
  </si>
  <si>
    <t>Đường tràn làng Môn, xã Phùng Giáo</t>
  </si>
  <si>
    <t>Điểm trung chuyển thu gom rác và hỗ trợ mua thùng đựng 20 xã</t>
  </si>
  <si>
    <t>Tu sửa, nâng cấp kênh hồ Bai Đa, thôn Xam xã Cao Ngọc</t>
  </si>
  <si>
    <t>Tu sửa, nâng cấp hồ Sậy, thôn Mết xã Vân Am</t>
  </si>
  <si>
    <t>DỰ ÁN KHỞI CÔNG MỚI NĂM 2023</t>
  </si>
  <si>
    <t>NS huyện, xã</t>
  </si>
  <si>
    <t>Sửa chữa nhà làm việc 2 tầng 18 phòng của TTVHTTDL</t>
  </si>
  <si>
    <t xml:space="preserve">Đường thôn của xã Phùng Minh </t>
  </si>
  <si>
    <t xml:space="preserve">Đường thôn của xã Phùng Giáo </t>
  </si>
  <si>
    <t xml:space="preserve">Đường thôn của xã Minh Tiến </t>
  </si>
  <si>
    <t xml:space="preserve">Đường thôn của xã Vân Am </t>
  </si>
  <si>
    <t>Mương thoát nước thôn Trung Tâm, xã Lam Sơn</t>
  </si>
  <si>
    <t>Cải tạo, sữa chữa Trụ sở làm việc UBND huyện Ngọc Lặc và các hạng mục công trình phụ trợ</t>
  </si>
  <si>
    <t>Xây mới nhà lớp học và nhà đa năng trường TH Nguyệt Ấn 1</t>
  </si>
  <si>
    <t>Đường giao thông thôn Minh Lải đi thôn Mui, xã Phùng Minh</t>
  </si>
  <si>
    <t>Cầu gãy thôn Thanh Bình, xã Thúy Sơn</t>
  </si>
  <si>
    <t>Đầu tư Sàn thương mại điện tử cấp huyện và đào tạo chuyển đổi số tập trung</t>
  </si>
  <si>
    <t>Hệ thống truyền thanh thông minh cho xã</t>
  </si>
  <si>
    <t xml:space="preserve">Đường tràn làng Mới đi làng Ắng xã Minh Sơn </t>
  </si>
  <si>
    <t xml:space="preserve">Cầu Bàn Lai thôn Trung Sơn, xã Thúy Sơn </t>
  </si>
  <si>
    <t>Chuyển đổi sổ cấp huyện</t>
  </si>
  <si>
    <t>Dự kiến kế hoạch vốn năm 2023</t>
  </si>
  <si>
    <t>Đơn vị tính: Triệu đồng</t>
  </si>
  <si>
    <t xml:space="preserve">Nâng cấp, cải tạo tuyến đường từ trung tâm xã đi thôn Mết và thôn Rẻ, xã Vân Am </t>
  </si>
  <si>
    <t>Xây mới Nhà học bộ môn, Nhà đa năng và cải tạo sửa chữa các hạng mục công trình trường THPT Bắc Sơn</t>
  </si>
  <si>
    <t>Lĩnh vực dân dụng</t>
  </si>
  <si>
    <t>Đường bê tông xi măng thôn Minh Ngọc và thôn Minh Thọ, xã Minh Sơn</t>
  </si>
  <si>
    <t>Đường bê tông xi măng thôn Ngọc Thành đi thôn Lỏ, xã Cao Ngọc</t>
  </si>
  <si>
    <t>Các công trình thủy lợi phí</t>
  </si>
  <si>
    <t>Cải tạo, nâng cấp hồ Hồ cây Dừa xã Tiến Minh</t>
  </si>
  <si>
    <t>Sửa chữa, nâng cấp Hồ Rộc Đầm xã Phùng Minh</t>
  </si>
  <si>
    <t>Cải tạo, nâng cấp hồ Bai Đu, xã Đồng Thịnh</t>
  </si>
  <si>
    <t>Sửa chữa, nâng cấp hồ Nán, xã Nguyệt Ấn</t>
  </si>
  <si>
    <t>Tu sửa, nâng cấp đập Lau Thượng, xã Phùng Giáo</t>
  </si>
  <si>
    <t>UBND huyện</t>
  </si>
  <si>
    <t xml:space="preserve">UBND xã </t>
  </si>
  <si>
    <t>MBQH khu khu dân cư lô 3 phố Lê Thánh Tông, thị trấn Ngọc Lặc</t>
  </si>
  <si>
    <t>MBQH Khu xen cư làng Ươu 2, xã Nguyệt Ấn.</t>
  </si>
  <si>
    <t>MBQH KDC làng Mới 1, xã Mỹ Tân</t>
  </si>
  <si>
    <t>MBQH KDC Làng Mới 2, xã Mỹ Tân</t>
  </si>
  <si>
    <t>MBQH khu khu dân cư phố Lê Duẩn, thị trấn Ngọc Lặc</t>
  </si>
  <si>
    <t>MBQH Khu xen cư thôn Tường, xã Nguyệt Ấn</t>
  </si>
  <si>
    <t>MBQH KDC thôn Chả (nay là thôn Chả Thượng), xã Mỹ Tân</t>
  </si>
  <si>
    <t>MBQH thôn Trung Tâm (xưởng SX đũa cũ), xã Lam Sơn</t>
  </si>
  <si>
    <t>MBQH khu xen cư thôn Trung Sơn, xã Thúy Sơn</t>
  </si>
  <si>
    <t>Điều chỉnh quy hoạch sử dụng đất thời kỳ 2021-2030 và kế hoạch sử dụng đất năm 2023 huyện Ngọc Lặc</t>
  </si>
  <si>
    <t>Bách khoa thư huyện Ngọc Lặc</t>
  </si>
  <si>
    <t>Lập đề án Phát triển du lịch huyện Ngọc Lặc giai đoạn 2022 - 2030</t>
  </si>
  <si>
    <t>Dự án Nước sạch theo quy chuẩn từ hệ thống cấp nước tập trung xã Minh Sơn</t>
  </si>
  <si>
    <t>Dự án Nước sạch theo quy chuẩn từ hệ thống cấp nước tập trung xã Cao Ngọc</t>
  </si>
  <si>
    <t>Dự án Nước sạch theo quy chuẩn từ hệ thống cấp nước tập trung xã Thúy Sơn</t>
  </si>
  <si>
    <t>2018-2023</t>
  </si>
  <si>
    <t>2019-2024</t>
  </si>
  <si>
    <t>2021-2025</t>
  </si>
  <si>
    <t>2021-2024</t>
  </si>
  <si>
    <t>2021-2023</t>
  </si>
  <si>
    <t>Dự án Nước sạch theo quy chuẩn từ hệ thống cấp nước tập trung xã Vân Am</t>
  </si>
  <si>
    <t>Dự án Nước sạch theo quy chuẩn từ hệ thống cấp nước tập trung xã Phùng Minh</t>
  </si>
  <si>
    <t>Dự án Nước sạch theo quy chuẩn từ hệ thống cấp nước tập trung xã Phùng Giáo</t>
  </si>
  <si>
    <t>Dự án Nước sạch theo quy chuẩn từ hệ thống cấp nước tập trung xã Minh Tiến</t>
  </si>
  <si>
    <t xml:space="preserve">Nhà lớp học trường TH Lam Sơn </t>
  </si>
  <si>
    <t xml:space="preserve">Xây dựng trường THCS Ngọc Khê </t>
  </si>
  <si>
    <t>MBQH khu khu xen cư thôn Ngọc Sơn, nay là khu phố Ngọc Sơn, thị trấn Ngọc Lặc</t>
  </si>
  <si>
    <t>Nâng cấp, cải tạo tuyến đường Lê Niệm - đoạn từ nhà ông Tiến đến nhà bà Miên, Thị trấn Ngọc Lặc, huyện Ngọc Lặc, tỉnh Thanh Hóa.</t>
  </si>
  <si>
    <t>Xây mới nhà lớp học trường TH Phùng Minh</t>
  </si>
  <si>
    <t>Hệ thống truyền thanh thông minh trong xây dựng xã đạt chuẩn nông thôn mới hướng tới huyện nông thôn mới thông minh trên địa bàn huyện Ngọc Lặc</t>
  </si>
  <si>
    <t>Sửa chữa, nâng cấp tuyến đường từ thôn Vân Thịnh đi thôn Khén xã Vân Am</t>
  </si>
  <si>
    <t>Hệ thống rãnh thoát nước đường Trung tâm xã( Khu làng Thau) xã Cao Ngọc, huyện Ngọc Lặc, tỉnh Thanh Hóa</t>
  </si>
  <si>
    <t>Xây dựng nhà hiệu bộ và nhà lớp học các trường khu trung tâm xã Ngọc Trung (nhà hiệu bộ khu mầm non và sân đường, sửa chữa 02 nh lớp học tiểu học; nhà hiệu bộ khu trường tiểu học; nhà hiệu bộ và lớp học chức năng khu trường trung học cơ sở; bể pccc, nhà trạm bơm)</t>
  </si>
  <si>
    <t>Đường giao thông ngã 3 trung tâm làng Bên, xã Vn Am - Thôn Chò Tráng xã Cao Ngọc</t>
  </si>
  <si>
    <t>Trạm y tế Ngọc Trung</t>
  </si>
  <si>
    <t>Trạm y tê xã Lộc Thịnh</t>
  </si>
  <si>
    <t>Trạm y tế xã Cao Thịnh</t>
  </si>
  <si>
    <t>Trạm y tế xã Ngọc Sơn</t>
  </si>
  <si>
    <t>Trạm y tế xã Kiên Thọ</t>
  </si>
  <si>
    <t>Nhà điều hành và trưng baỳ sản phẩm, công trình phụ trợ làng văn hóa du lịch Lập Thắng</t>
  </si>
  <si>
    <t>Đường giao thông từ xã Quang Trung đi xã Thạch Lập</t>
  </si>
  <si>
    <t>Đường BTXM thôn Đô Quăn xã Thạch Lập</t>
  </si>
  <si>
    <t>Đường BTXM thôn Đô Sơn xã Thạch Lập</t>
  </si>
  <si>
    <t>Đường BTXM thôn Giỏi xã Vân Am</t>
  </si>
  <si>
    <t>Đường BTXM thôn Mết xã Vân Am</t>
  </si>
  <si>
    <t>Đường BTXM thôn Âm xã Vân Am</t>
  </si>
  <si>
    <t>Đường BTXM thôn Thuận Bà xã Vân Am</t>
  </si>
  <si>
    <t>Trạm điện và hệ thống điện thôn Nguyệt Thịnh</t>
  </si>
  <si>
    <t>ĐGT thôn Mót xã Nguyệt Ấn</t>
  </si>
  <si>
    <t>ĐGT thôn Pheo xã Nguyệt Ấn</t>
  </si>
  <si>
    <t>ĐGT thôn Minh Nguyên xã Minh Sơn</t>
  </si>
  <si>
    <t>GT thn Thành Phong x Minh Tiến</t>
  </si>
  <si>
    <t>Nâng cấp, cải tạo Trường THCS và Trường Tiểu học Nguyệt Ấn (nhà hiệu bộ), xã Nguyệt Ấn</t>
  </si>
  <si>
    <t>(Kèm theo Nghị quyết số:        /NQ-HĐND ngày 23 /12/2022 của HĐND huyện Ngọc Lặc)</t>
  </si>
  <si>
    <t>DANH MỤC KẾ HOẠCH ĐẦU TƯ CÔNG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</si>
</sst>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_(* \(#,##0.00\);_(* &quot;-&quot;??_);_(@_)"/>
    <numFmt numFmtId="165" formatCode="_-* #,##0\ _₫_-;\-* #,##0\ _₫_-;_-* &quot;-&quot;??\ _₫_-;_-@_-"/>
    <numFmt numFmtId="166" formatCode="_(* #,##0.0_);_(* \(#,##0.0\);_(* &quot;-&quot;??_);_(@_)"/>
    <numFmt numFmtId="167" formatCode="_(* #,##0.0_);_(* \(#,##0.0\);_(* &quot;-&quot;?_);_(@_)"/>
  </numFmts>
  <fonts count="16" x14ac:knownFonts="1">
    <font>
      <sz val="10"/>
      <name val="Arial"/>
      <family val="2"/>
    </font>
    <font>
      <sz val="11"/>
      <color theme="1"/>
      <name val="Calibri"/>
      <family val="2"/>
      <scheme val="minor"/>
    </font>
    <font>
      <sz val="11"/>
      <color theme="1"/>
      <name val="Arial"/>
      <family val="2"/>
      <charset val="163"/>
    </font>
    <font>
      <sz val="11"/>
      <color indexed="8"/>
      <name val="Arial"/>
      <family val="2"/>
      <charset val="163"/>
    </font>
    <font>
      <sz val="10"/>
      <name val="Arial"/>
      <family val="2"/>
    </font>
    <font>
      <sz val="10"/>
      <name val=".VnTime"/>
      <family val="2"/>
    </font>
    <font>
      <sz val="10"/>
      <name val="Arial"/>
      <family val="2"/>
      <charset val="163"/>
    </font>
    <font>
      <b/>
      <sz val="11"/>
      <name val="Times New Roman"/>
      <family val="1"/>
    </font>
    <font>
      <sz val="11"/>
      <name val="Times New Roman"/>
      <family val="1"/>
    </font>
    <font>
      <sz val="10"/>
      <name val="Times New Roman"/>
      <family val="1"/>
    </font>
    <font>
      <b/>
      <sz val="16"/>
      <name val="Times New Roman"/>
      <family val="1"/>
    </font>
    <font>
      <i/>
      <sz val="16"/>
      <name val="Times New Roman"/>
      <family val="1"/>
    </font>
    <font>
      <b/>
      <sz val="12"/>
      <name val="Times New Roman"/>
      <family val="1"/>
    </font>
    <font>
      <sz val="12"/>
      <name val="Times New Roman"/>
      <family val="1"/>
    </font>
    <font>
      <sz val="16"/>
      <name val="Times New Roman"/>
      <family val="1"/>
    </font>
    <font>
      <sz val="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17">
    <xf numFmtId="0" fontId="0" fillId="0" borderId="0"/>
    <xf numFmtId="164" fontId="4" fillId="0" borderId="0" applyFont="0" applyFill="0" applyBorder="0" applyAlignment="0" applyProtection="0"/>
    <xf numFmtId="0" fontId="2" fillId="0" borderId="0"/>
    <xf numFmtId="43" fontId="3" fillId="0" borderId="0" applyFont="0" applyFill="0" applyBorder="0" applyAlignment="0" applyProtection="0"/>
    <xf numFmtId="0" fontId="5" fillId="0" borderId="0" applyNumberFormat="0" applyFill="0" applyBorder="0" applyAlignment="0" applyProtection="0"/>
    <xf numFmtId="0" fontId="6" fillId="0" borderId="0"/>
    <xf numFmtId="164" fontId="6"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43" fontId="3" fillId="0" borderId="0" applyFont="0" applyFill="0" applyBorder="0" applyAlignment="0" applyProtection="0"/>
    <xf numFmtId="0" fontId="2" fillId="0" borderId="0"/>
    <xf numFmtId="0" fontId="2" fillId="0" borderId="0"/>
    <xf numFmtId="164" fontId="4" fillId="0" borderId="0" applyFont="0" applyFill="0" applyBorder="0" applyAlignment="0" applyProtection="0"/>
    <xf numFmtId="0" fontId="4" fillId="0" borderId="0"/>
    <xf numFmtId="0" fontId="4" fillId="0" borderId="0"/>
    <xf numFmtId="0" fontId="1" fillId="0" borderId="0"/>
  </cellStyleXfs>
  <cellXfs count="76">
    <xf numFmtId="0" fontId="0" fillId="0" borderId="0" xfId="0"/>
    <xf numFmtId="0" fontId="13" fillId="2" borderId="0" xfId="0" applyFont="1" applyFill="1"/>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shrinkToFit="1"/>
    </xf>
    <xf numFmtId="1" fontId="11" fillId="2" borderId="0" xfId="8" applyNumberFormat="1" applyFont="1" applyFill="1" applyAlignment="1">
      <alignment horizontal="center" vertical="center" wrapText="1"/>
    </xf>
    <xf numFmtId="166" fontId="12" fillId="2" borderId="3" xfId="1" applyNumberFormat="1" applyFont="1" applyFill="1" applyBorder="1" applyAlignment="1">
      <alignment horizontal="center" vertical="center" shrinkToFit="1"/>
    </xf>
    <xf numFmtId="0" fontId="12" fillId="2" borderId="1" xfId="15" applyFont="1" applyFill="1" applyBorder="1" applyAlignment="1">
      <alignment vertical="center" shrinkToFit="1"/>
    </xf>
    <xf numFmtId="166" fontId="12" fillId="2" borderId="1" xfId="1" applyNumberFormat="1" applyFont="1" applyFill="1" applyBorder="1" applyAlignment="1">
      <alignment horizontal="center" vertical="center" shrinkToFit="1"/>
    </xf>
    <xf numFmtId="166" fontId="13" fillId="2" borderId="1" xfId="1" applyNumberFormat="1" applyFont="1" applyFill="1" applyBorder="1" applyAlignment="1">
      <alignment horizontal="right" vertical="center" shrinkToFit="1"/>
    </xf>
    <xf numFmtId="166" fontId="12" fillId="2" borderId="1" xfId="1" applyNumberFormat="1" applyFont="1" applyFill="1" applyBorder="1" applyAlignment="1">
      <alignment horizontal="right" vertical="center" shrinkToFit="1"/>
    </xf>
    <xf numFmtId="0" fontId="13" fillId="2" borderId="1" xfId="0" applyFont="1" applyFill="1" applyBorder="1" applyAlignment="1">
      <alignment horizontal="center" vertical="center"/>
    </xf>
    <xf numFmtId="0" fontId="12" fillId="2" borderId="1" xfId="0" applyFont="1" applyFill="1" applyBorder="1" applyAlignment="1">
      <alignment vertical="center"/>
    </xf>
    <xf numFmtId="164" fontId="12" fillId="2" borderId="1" xfId="1" applyFont="1" applyFill="1" applyBorder="1" applyAlignment="1">
      <alignment horizontal="right" vertical="center"/>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12" fillId="2" borderId="0" xfId="0" applyFont="1" applyFill="1"/>
    <xf numFmtId="166" fontId="13" fillId="2" borderId="0" xfId="1" applyNumberFormat="1" applyFont="1" applyFill="1"/>
    <xf numFmtId="164" fontId="13" fillId="2" borderId="0" xfId="0" applyNumberFormat="1" applyFont="1" applyFill="1"/>
    <xf numFmtId="0" fontId="13" fillId="2" borderId="1" xfId="0" applyFont="1" applyFill="1" applyBorder="1" applyAlignment="1">
      <alignment vertical="center" shrinkToFit="1"/>
    </xf>
    <xf numFmtId="167" fontId="13" fillId="2" borderId="0" xfId="0" applyNumberFormat="1" applyFont="1" applyFill="1"/>
    <xf numFmtId="0" fontId="12" fillId="2" borderId="1" xfId="0" applyFont="1" applyFill="1" applyBorder="1" applyAlignment="1">
      <alignment horizontal="center" vertical="center" wrapText="1"/>
    </xf>
    <xf numFmtId="0" fontId="13" fillId="2" borderId="4" xfId="0" applyFont="1" applyFill="1" applyBorder="1" applyAlignment="1">
      <alignment vertical="center" wrapText="1"/>
    </xf>
    <xf numFmtId="166" fontId="13" fillId="2" borderId="1" xfId="3" applyNumberFormat="1" applyFont="1" applyFill="1" applyBorder="1" applyAlignment="1">
      <alignment horizontal="left" vertical="center" wrapText="1" shrinkToFit="1"/>
    </xf>
    <xf numFmtId="0" fontId="13" fillId="2" borderId="1" xfId="15" applyFont="1" applyFill="1" applyBorder="1" applyAlignment="1">
      <alignment horizontal="left" vertical="center" wrapText="1"/>
    </xf>
    <xf numFmtId="0" fontId="13" fillId="2" borderId="4" xfId="0" applyFont="1" applyFill="1" applyBorder="1" applyAlignment="1">
      <alignment horizontal="center" vertical="center"/>
    </xf>
    <xf numFmtId="166" fontId="12" fillId="2" borderId="0" xfId="1" applyNumberFormat="1" applyFont="1" applyFill="1"/>
    <xf numFmtId="167" fontId="12" fillId="2" borderId="0" xfId="0" applyNumberFormat="1" applyFont="1" applyFill="1"/>
    <xf numFmtId="166" fontId="13" fillId="2" borderId="1" xfId="1" applyNumberFormat="1" applyFont="1" applyFill="1" applyBorder="1" applyAlignment="1">
      <alignment horizontal="center" vertical="center" shrinkToFit="1"/>
    </xf>
    <xf numFmtId="166" fontId="11" fillId="2" borderId="0" xfId="1" applyNumberFormat="1" applyFont="1" applyFill="1" applyAlignment="1">
      <alignment horizontal="center" vertical="center" wrapText="1"/>
    </xf>
    <xf numFmtId="166" fontId="13" fillId="2" borderId="2" xfId="1" applyNumberFormat="1" applyFont="1" applyFill="1" applyBorder="1" applyAlignment="1">
      <alignment horizontal="center" vertical="center" wrapText="1"/>
    </xf>
    <xf numFmtId="166" fontId="13" fillId="2" borderId="4" xfId="1" applyNumberFormat="1" applyFont="1" applyFill="1" applyBorder="1" applyAlignment="1">
      <alignment horizontal="right" vertical="center" shrinkToFit="1"/>
    </xf>
    <xf numFmtId="1" fontId="13" fillId="2" borderId="1" xfId="8" applyNumberFormat="1" applyFont="1" applyFill="1" applyBorder="1" applyAlignment="1">
      <alignment horizontal="center" vertical="center" shrinkToFit="1"/>
    </xf>
    <xf numFmtId="166" fontId="13" fillId="2" borderId="1" xfId="1" applyNumberFormat="1" applyFont="1" applyFill="1" applyBorder="1" applyAlignment="1">
      <alignment vertical="center" shrinkToFit="1"/>
    </xf>
    <xf numFmtId="0" fontId="13" fillId="2" borderId="1" xfId="15" applyFont="1" applyFill="1" applyBorder="1" applyAlignment="1">
      <alignment vertical="center" wrapText="1"/>
    </xf>
    <xf numFmtId="166" fontId="13" fillId="2" borderId="1" xfId="3" applyNumberFormat="1" applyFont="1" applyFill="1" applyBorder="1" applyAlignment="1">
      <alignment horizontal="left" vertical="center" shrinkToFit="1"/>
    </xf>
    <xf numFmtId="0" fontId="13" fillId="2" borderId="0" xfId="0" applyFont="1" applyFill="1" applyAlignment="1">
      <alignment horizontal="center"/>
    </xf>
    <xf numFmtId="0" fontId="12" fillId="2" borderId="0" xfId="0" applyFont="1" applyFill="1" applyAlignment="1">
      <alignment horizontal="center" vertical="center"/>
    </xf>
    <xf numFmtId="166" fontId="13" fillId="2" borderId="0" xfId="1" applyNumberFormat="1" applyFont="1" applyFill="1" applyAlignment="1">
      <alignment horizontal="center"/>
    </xf>
    <xf numFmtId="0" fontId="14" fillId="2" borderId="0" xfId="0" applyFont="1" applyFill="1" applyAlignment="1">
      <alignment horizontal="center"/>
    </xf>
    <xf numFmtId="0" fontId="10" fillId="2" borderId="0" xfId="0" applyFont="1" applyFill="1" applyAlignment="1">
      <alignment horizontal="center" vertical="center"/>
    </xf>
    <xf numFmtId="0" fontId="14" fillId="2" borderId="0" xfId="0" applyFont="1" applyFill="1"/>
    <xf numFmtId="166" fontId="14" fillId="2" borderId="0" xfId="1" applyNumberFormat="1" applyFont="1" applyFill="1" applyAlignment="1">
      <alignment horizontal="center"/>
    </xf>
    <xf numFmtId="0" fontId="12" fillId="2" borderId="0" xfId="0" applyFont="1" applyFill="1" applyAlignment="1">
      <alignment horizontal="center" wrapText="1"/>
    </xf>
    <xf numFmtId="0" fontId="12" fillId="2" borderId="3" xfId="0" applyFont="1" applyFill="1" applyBorder="1" applyAlignment="1">
      <alignment horizontal="center" vertical="center" wrapText="1"/>
    </xf>
    <xf numFmtId="167" fontId="12" fillId="2" borderId="0" xfId="0" applyNumberFormat="1" applyFont="1" applyFill="1" applyAlignment="1">
      <alignment horizontal="center" wrapText="1"/>
    </xf>
    <xf numFmtId="1" fontId="7" fillId="2" borderId="1" xfId="8" applyNumberFormat="1" applyFont="1" applyFill="1" applyBorder="1" applyAlignment="1">
      <alignment horizontal="left" vertical="center" wrapText="1" shrinkToFit="1"/>
    </xf>
    <xf numFmtId="2" fontId="7" fillId="2" borderId="1" xfId="8" applyNumberFormat="1" applyFont="1" applyFill="1" applyBorder="1" applyAlignment="1">
      <alignment horizontal="center" vertical="center" wrapText="1" shrinkToFit="1"/>
    </xf>
    <xf numFmtId="0" fontId="8" fillId="2" borderId="1" xfId="15" applyFont="1" applyFill="1" applyBorder="1" applyAlignment="1">
      <alignment horizontal="center" vertical="center" wrapText="1" shrinkToFit="1"/>
    </xf>
    <xf numFmtId="165" fontId="8" fillId="2" borderId="1" xfId="3" applyNumberFormat="1" applyFont="1" applyFill="1" applyBorder="1" applyAlignment="1">
      <alignment horizontal="left" vertical="center" wrapText="1"/>
    </xf>
    <xf numFmtId="0" fontId="8" fillId="2" borderId="1" xfId="15" applyFont="1" applyFill="1" applyBorder="1" applyAlignment="1">
      <alignment horizontal="center" vertical="center" shrinkToFit="1"/>
    </xf>
    <xf numFmtId="0" fontId="13" fillId="2" borderId="0" xfId="0" applyFont="1" applyFill="1" applyAlignment="1">
      <alignment horizontal="center" wrapText="1"/>
    </xf>
    <xf numFmtId="1" fontId="8" fillId="2" borderId="1" xfId="8" applyNumberFormat="1" applyFont="1" applyFill="1" applyBorder="1" applyAlignment="1">
      <alignment horizontal="center" vertical="center" wrapText="1" shrinkToFit="1"/>
    </xf>
    <xf numFmtId="1" fontId="8" fillId="2" borderId="1" xfId="8" applyNumberFormat="1" applyFont="1" applyFill="1" applyBorder="1" applyAlignment="1">
      <alignment horizontal="center" vertical="center" shrinkToFit="1"/>
    </xf>
    <xf numFmtId="165" fontId="7" fillId="2" borderId="1" xfId="3" applyNumberFormat="1" applyFont="1" applyFill="1" applyBorder="1" applyAlignment="1">
      <alignment horizontal="left" vertical="center" wrapText="1"/>
    </xf>
    <xf numFmtId="1" fontId="7" fillId="2" borderId="1" xfId="8" applyNumberFormat="1" applyFont="1" applyFill="1" applyBorder="1" applyAlignment="1">
      <alignment horizontal="center" vertical="center" shrinkToFit="1"/>
    </xf>
    <xf numFmtId="0" fontId="8" fillId="2" borderId="1" xfId="15" applyFont="1" applyFill="1" applyBorder="1" applyAlignment="1">
      <alignment vertical="center" wrapText="1"/>
    </xf>
    <xf numFmtId="1" fontId="12" fillId="2" borderId="1" xfId="8" applyNumberFormat="1" applyFont="1" applyFill="1" applyBorder="1" applyAlignment="1">
      <alignment horizontal="center" vertical="center" shrinkToFit="1"/>
    </xf>
    <xf numFmtId="0" fontId="13" fillId="2" borderId="1" xfId="0" applyFont="1" applyFill="1" applyBorder="1"/>
    <xf numFmtId="1" fontId="8" fillId="2" borderId="4" xfId="8" applyNumberFormat="1" applyFont="1" applyFill="1" applyBorder="1" applyAlignment="1">
      <alignment horizontal="center" vertical="center" wrapText="1" shrinkToFit="1"/>
    </xf>
    <xf numFmtId="1" fontId="13" fillId="2" borderId="4" xfId="8" applyNumberFormat="1" applyFont="1" applyFill="1" applyBorder="1" applyAlignment="1">
      <alignment horizontal="center" vertical="center" shrinkToFit="1"/>
    </xf>
    <xf numFmtId="166" fontId="13" fillId="2" borderId="4" xfId="1" applyNumberFormat="1" applyFont="1" applyFill="1" applyBorder="1" applyAlignment="1">
      <alignment horizontal="center" vertical="center" shrinkToFit="1"/>
    </xf>
    <xf numFmtId="0" fontId="13" fillId="2" borderId="1" xfId="0" applyFont="1" applyFill="1" applyBorder="1" applyAlignment="1">
      <alignment wrapText="1"/>
    </xf>
    <xf numFmtId="166" fontId="9" fillId="0" borderId="1" xfId="3" applyNumberFormat="1" applyFont="1" applyFill="1" applyBorder="1" applyAlignment="1">
      <alignment horizontal="left" vertical="center" wrapText="1" shrinkToFit="1"/>
    </xf>
    <xf numFmtId="1" fontId="10" fillId="2" borderId="0" xfId="8" applyNumberFormat="1" applyFont="1" applyFill="1" applyAlignment="1">
      <alignment horizontal="center" vertical="center" wrapText="1"/>
    </xf>
    <xf numFmtId="166" fontId="12" fillId="2" borderId="0" xfId="1" applyNumberFormat="1" applyFont="1" applyFill="1" applyAlignment="1">
      <alignment horizontal="center" vertical="center" wrapText="1"/>
    </xf>
    <xf numFmtId="166" fontId="11" fillId="2" borderId="5" xfId="1" applyNumberFormat="1" applyFont="1" applyFill="1" applyBorder="1" applyAlignment="1">
      <alignment horizontal="center" vertical="center"/>
    </xf>
    <xf numFmtId="1" fontId="11" fillId="2" borderId="0" xfId="8" applyNumberFormat="1" applyFont="1" applyFill="1" applyAlignment="1">
      <alignment horizontal="center" vertical="center" wrapText="1"/>
    </xf>
    <xf numFmtId="166" fontId="13" fillId="2" borderId="2" xfId="1"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166" fontId="12" fillId="2" borderId="2" xfId="1" applyNumberFormat="1" applyFont="1" applyFill="1" applyBorder="1" applyAlignment="1">
      <alignment horizontal="center" vertical="center" wrapText="1"/>
    </xf>
    <xf numFmtId="0" fontId="7" fillId="2" borderId="1" xfId="15" applyFont="1" applyFill="1" applyBorder="1" applyAlignment="1">
      <alignment horizontal="center" vertical="center" wrapText="1" shrinkToFit="1"/>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cellXfs>
  <cellStyles count="17">
    <cellStyle name="Comma" xfId="1" builtinId="3"/>
    <cellStyle name="Comma 10" xfId="10"/>
    <cellStyle name="Comma 2" xfId="3"/>
    <cellStyle name="Comma 3" xfId="6"/>
    <cellStyle name="Comma 3 2" xfId="7"/>
    <cellStyle name="Comma 6" xfId="13"/>
    <cellStyle name="Normal" xfId="0" builtinId="0"/>
    <cellStyle name="Normal 13 2" xfId="11"/>
    <cellStyle name="Normal 14" xfId="12"/>
    <cellStyle name="Normal 2" xfId="5"/>
    <cellStyle name="Normal 2 2" xfId="15"/>
    <cellStyle name="Normal 3" xfId="2"/>
    <cellStyle name="Normal 3 2" xfId="9"/>
    <cellStyle name="Normal 53" xfId="14"/>
    <cellStyle name="Normal 6" xfId="16"/>
    <cellStyle name="Normal_Bieu mau (CV )" xfId="8"/>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1"/>
  <sheetViews>
    <sheetView tabSelected="1" view="pageBreakPreview" zoomScale="70" zoomScaleNormal="70" zoomScaleSheetLayoutView="70" zoomScalePageLayoutView="70" workbookViewId="0">
      <pane xSplit="3" ySplit="9" topLeftCell="D184" activePane="bottomRight" state="frozen"/>
      <selection pane="topRight" activeCell="D1" sqref="D1"/>
      <selection pane="bottomLeft" activeCell="A10" sqref="A10"/>
      <selection pane="bottomRight" activeCell="S114" sqref="S114"/>
    </sheetView>
  </sheetViews>
  <sheetFormatPr defaultColWidth="8.7109375" defaultRowHeight="15.75" x14ac:dyDescent="0.25"/>
  <cols>
    <col min="1" max="1" width="5.140625" style="36" customWidth="1"/>
    <col min="2" max="2" width="5.28515625" style="37" customWidth="1"/>
    <col min="3" max="3" width="62.7109375" style="1" customWidth="1"/>
    <col min="4" max="4" width="18" style="1" customWidth="1"/>
    <col min="5" max="5" width="10.28515625" style="36" customWidth="1"/>
    <col min="6" max="17" width="11.28515625" style="38" customWidth="1"/>
    <col min="18" max="18" width="21.7109375" style="1" customWidth="1"/>
    <col min="19" max="19" width="12.42578125" style="1" customWidth="1"/>
    <col min="20" max="16384" width="8.7109375" style="1"/>
  </cols>
  <sheetData>
    <row r="1" spans="1:18" ht="17.649999999999999" customHeight="1" x14ac:dyDescent="0.25">
      <c r="P1" s="65"/>
      <c r="Q1" s="65"/>
    </row>
    <row r="2" spans="1:18" ht="25.5" customHeight="1" x14ac:dyDescent="0.25">
      <c r="A2" s="64" t="s">
        <v>216</v>
      </c>
      <c r="B2" s="64"/>
      <c r="C2" s="64"/>
      <c r="D2" s="64"/>
      <c r="E2" s="64"/>
      <c r="F2" s="64"/>
      <c r="G2" s="64"/>
      <c r="H2" s="64"/>
      <c r="I2" s="64"/>
      <c r="J2" s="64"/>
      <c r="K2" s="64"/>
      <c r="L2" s="64"/>
      <c r="M2" s="64"/>
      <c r="N2" s="64"/>
      <c r="O2" s="64"/>
      <c r="P2" s="64"/>
      <c r="Q2" s="64"/>
    </row>
    <row r="3" spans="1:18" ht="27" customHeight="1" x14ac:dyDescent="0.25">
      <c r="A3" s="67" t="s">
        <v>215</v>
      </c>
      <c r="B3" s="67"/>
      <c r="C3" s="67"/>
      <c r="D3" s="67"/>
      <c r="E3" s="67"/>
      <c r="F3" s="67"/>
      <c r="G3" s="67"/>
      <c r="H3" s="67"/>
      <c r="I3" s="67"/>
      <c r="J3" s="67"/>
      <c r="K3" s="67"/>
      <c r="L3" s="67"/>
      <c r="M3" s="67"/>
      <c r="N3" s="67"/>
      <c r="O3" s="67"/>
      <c r="P3" s="67"/>
      <c r="Q3" s="67"/>
    </row>
    <row r="4" spans="1:18" ht="27" customHeight="1" x14ac:dyDescent="0.25">
      <c r="A4" s="5"/>
      <c r="B4" s="5"/>
      <c r="C4" s="5"/>
      <c r="D4" s="5"/>
      <c r="E4" s="5"/>
      <c r="F4" s="29"/>
      <c r="G4" s="29"/>
      <c r="H4" s="29"/>
      <c r="I4" s="29"/>
      <c r="J4" s="29"/>
      <c r="K4" s="29"/>
      <c r="L4" s="29"/>
      <c r="M4" s="29"/>
      <c r="N4" s="29"/>
      <c r="O4" s="29"/>
      <c r="P4" s="29"/>
      <c r="Q4" s="29"/>
    </row>
    <row r="5" spans="1:18" ht="22.15" customHeight="1" x14ac:dyDescent="0.3">
      <c r="A5" s="39"/>
      <c r="B5" s="40"/>
      <c r="C5" s="41"/>
      <c r="D5" s="41"/>
      <c r="E5" s="39"/>
      <c r="F5" s="42"/>
      <c r="G5" s="42"/>
      <c r="H5" s="42"/>
      <c r="I5" s="42"/>
      <c r="J5" s="42"/>
      <c r="K5" s="42"/>
      <c r="L5" s="42"/>
      <c r="M5" s="42"/>
      <c r="N5" s="42"/>
      <c r="O5" s="66" t="s">
        <v>148</v>
      </c>
      <c r="P5" s="66"/>
      <c r="Q5" s="66"/>
    </row>
    <row r="6" spans="1:18" s="43" customFormat="1" ht="22.15" customHeight="1" x14ac:dyDescent="0.25">
      <c r="A6" s="73" t="s">
        <v>56</v>
      </c>
      <c r="B6" s="73"/>
      <c r="C6" s="69" t="s">
        <v>57</v>
      </c>
      <c r="D6" s="69" t="s">
        <v>5</v>
      </c>
      <c r="E6" s="69" t="s">
        <v>58</v>
      </c>
      <c r="F6" s="70" t="s">
        <v>31</v>
      </c>
      <c r="G6" s="70"/>
      <c r="H6" s="70"/>
      <c r="I6" s="70"/>
      <c r="J6" s="70" t="s">
        <v>91</v>
      </c>
      <c r="K6" s="70"/>
      <c r="L6" s="70"/>
      <c r="M6" s="70"/>
      <c r="N6" s="70" t="s">
        <v>147</v>
      </c>
      <c r="O6" s="70"/>
      <c r="P6" s="70"/>
      <c r="Q6" s="70"/>
    </row>
    <row r="7" spans="1:18" s="43" customFormat="1" ht="22.15" customHeight="1" x14ac:dyDescent="0.25">
      <c r="A7" s="74"/>
      <c r="B7" s="74"/>
      <c r="C7" s="69"/>
      <c r="D7" s="69"/>
      <c r="E7" s="69"/>
      <c r="F7" s="68" t="s">
        <v>7</v>
      </c>
      <c r="G7" s="68" t="s">
        <v>4</v>
      </c>
      <c r="H7" s="68"/>
      <c r="I7" s="68"/>
      <c r="J7" s="68" t="s">
        <v>7</v>
      </c>
      <c r="K7" s="68" t="s">
        <v>4</v>
      </c>
      <c r="L7" s="68"/>
      <c r="M7" s="68"/>
      <c r="N7" s="68" t="s">
        <v>7</v>
      </c>
      <c r="O7" s="68" t="s">
        <v>4</v>
      </c>
      <c r="P7" s="68"/>
      <c r="Q7" s="68"/>
    </row>
    <row r="8" spans="1:18" s="43" customFormat="1" ht="75.75" customHeight="1" x14ac:dyDescent="0.25">
      <c r="A8" s="75"/>
      <c r="B8" s="75"/>
      <c r="C8" s="69"/>
      <c r="D8" s="69"/>
      <c r="E8" s="69"/>
      <c r="F8" s="68"/>
      <c r="G8" s="30" t="s">
        <v>37</v>
      </c>
      <c r="H8" s="30" t="s">
        <v>38</v>
      </c>
      <c r="I8" s="30" t="s">
        <v>131</v>
      </c>
      <c r="J8" s="68"/>
      <c r="K8" s="30" t="s">
        <v>37</v>
      </c>
      <c r="L8" s="30" t="s">
        <v>38</v>
      </c>
      <c r="M8" s="30" t="s">
        <v>88</v>
      </c>
      <c r="N8" s="68"/>
      <c r="O8" s="30" t="s">
        <v>37</v>
      </c>
      <c r="P8" s="30" t="s">
        <v>38</v>
      </c>
      <c r="Q8" s="30" t="s">
        <v>88</v>
      </c>
    </row>
    <row r="9" spans="1:18" s="43" customFormat="1" ht="21.6" customHeight="1" x14ac:dyDescent="0.25">
      <c r="A9" s="44"/>
      <c r="B9" s="44"/>
      <c r="C9" s="44" t="s">
        <v>16</v>
      </c>
      <c r="D9" s="44"/>
      <c r="E9" s="44"/>
      <c r="F9" s="6">
        <f t="shared" ref="F9:Q9" si="0">F10+F67</f>
        <v>2467811.1439609998</v>
      </c>
      <c r="G9" s="6">
        <f t="shared" si="0"/>
        <v>507725.46196099999</v>
      </c>
      <c r="H9" s="6">
        <f t="shared" si="0"/>
        <v>1530041.1999999997</v>
      </c>
      <c r="I9" s="6">
        <f t="shared" si="0"/>
        <v>563044.5</v>
      </c>
      <c r="J9" s="6">
        <f t="shared" si="0"/>
        <v>519479.68898500002</v>
      </c>
      <c r="K9" s="6">
        <f t="shared" si="0"/>
        <v>42049</v>
      </c>
      <c r="L9" s="6">
        <f t="shared" si="0"/>
        <v>459521.8</v>
      </c>
      <c r="M9" s="6">
        <f t="shared" si="0"/>
        <v>17908.888984999998</v>
      </c>
      <c r="N9" s="6">
        <f t="shared" si="0"/>
        <v>499795.3</v>
      </c>
      <c r="O9" s="6">
        <f t="shared" si="0"/>
        <v>214002</v>
      </c>
      <c r="P9" s="6">
        <f t="shared" si="0"/>
        <v>216340.5</v>
      </c>
      <c r="Q9" s="6">
        <f t="shared" si="0"/>
        <v>69452.800000000003</v>
      </c>
      <c r="R9" s="45"/>
    </row>
    <row r="10" spans="1:18" s="43" customFormat="1" ht="21.6" customHeight="1" x14ac:dyDescent="0.25">
      <c r="A10" s="21"/>
      <c r="B10" s="21" t="s">
        <v>19</v>
      </c>
      <c r="C10" s="7" t="s">
        <v>89</v>
      </c>
      <c r="D10" s="21"/>
      <c r="E10" s="21"/>
      <c r="F10" s="8">
        <f t="shared" ref="F10:Q10" si="1">F11+F23+F39</f>
        <v>1732094.8439609997</v>
      </c>
      <c r="G10" s="8">
        <f t="shared" si="1"/>
        <v>46745.461961000001</v>
      </c>
      <c r="H10" s="8">
        <f t="shared" si="1"/>
        <v>1278962.8999999997</v>
      </c>
      <c r="I10" s="8">
        <f t="shared" si="1"/>
        <v>406386.5</v>
      </c>
      <c r="J10" s="8">
        <f t="shared" si="1"/>
        <v>518379.68898500002</v>
      </c>
      <c r="K10" s="8">
        <f t="shared" si="1"/>
        <v>42049</v>
      </c>
      <c r="L10" s="8">
        <f t="shared" si="1"/>
        <v>458421.8</v>
      </c>
      <c r="M10" s="8">
        <f t="shared" si="1"/>
        <v>17908.888984999998</v>
      </c>
      <c r="N10" s="8">
        <f t="shared" si="1"/>
        <v>345595.3</v>
      </c>
      <c r="O10" s="8">
        <f t="shared" si="1"/>
        <v>200302</v>
      </c>
      <c r="P10" s="8">
        <f t="shared" si="1"/>
        <v>79640.5</v>
      </c>
      <c r="Q10" s="8">
        <f t="shared" si="1"/>
        <v>65652.800000000003</v>
      </c>
    </row>
    <row r="11" spans="1:18" s="43" customFormat="1" ht="21.6" customHeight="1" x14ac:dyDescent="0.25">
      <c r="A11" s="71">
        <v>1</v>
      </c>
      <c r="B11" s="71"/>
      <c r="C11" s="46" t="s">
        <v>6</v>
      </c>
      <c r="D11" s="47"/>
      <c r="E11" s="21"/>
      <c r="F11" s="8">
        <f t="shared" ref="F11:Q11" si="2">SUM(F12:F22)</f>
        <v>46745.461961000001</v>
      </c>
      <c r="G11" s="8">
        <f t="shared" si="2"/>
        <v>46745.461961000001</v>
      </c>
      <c r="H11" s="8">
        <f t="shared" si="2"/>
        <v>0</v>
      </c>
      <c r="I11" s="8">
        <f t="shared" si="2"/>
        <v>0</v>
      </c>
      <c r="J11" s="8">
        <f t="shared" si="2"/>
        <v>42049</v>
      </c>
      <c r="K11" s="8">
        <f t="shared" si="2"/>
        <v>42049</v>
      </c>
      <c r="L11" s="8">
        <f t="shared" si="2"/>
        <v>0</v>
      </c>
      <c r="M11" s="8">
        <f t="shared" si="2"/>
        <v>0</v>
      </c>
      <c r="N11" s="8">
        <f t="shared" si="2"/>
        <v>4299</v>
      </c>
      <c r="O11" s="8">
        <f t="shared" si="2"/>
        <v>4299</v>
      </c>
      <c r="P11" s="8">
        <f t="shared" si="2"/>
        <v>0</v>
      </c>
      <c r="Q11" s="8">
        <f t="shared" si="2"/>
        <v>0</v>
      </c>
    </row>
    <row r="12" spans="1:18" s="51" customFormat="1" ht="21.6" customHeight="1" x14ac:dyDescent="0.25">
      <c r="A12" s="48">
        <v>1</v>
      </c>
      <c r="B12" s="48">
        <v>1</v>
      </c>
      <c r="C12" s="49" t="s">
        <v>8</v>
      </c>
      <c r="D12" s="48" t="s">
        <v>49</v>
      </c>
      <c r="E12" s="50">
        <v>2017</v>
      </c>
      <c r="F12" s="28">
        <f t="shared" ref="F12:F42" si="3">SUM(G12:I12)</f>
        <v>4499</v>
      </c>
      <c r="G12" s="28">
        <v>4499</v>
      </c>
      <c r="H12" s="28"/>
      <c r="I12" s="28"/>
      <c r="J12" s="28">
        <f t="shared" ref="J12:J22" si="4">SUM(K12:M12)</f>
        <v>4500</v>
      </c>
      <c r="K12" s="28">
        <v>4500</v>
      </c>
      <c r="L12" s="28"/>
      <c r="M12" s="28"/>
      <c r="N12" s="9">
        <f t="shared" ref="N12:N69" si="5">SUM(O12:Q12)</f>
        <v>0</v>
      </c>
      <c r="O12" s="28"/>
      <c r="P12" s="28">
        <f t="shared" ref="P12:Q12" si="6">H12-L12</f>
        <v>0</v>
      </c>
      <c r="Q12" s="28">
        <f t="shared" si="6"/>
        <v>0</v>
      </c>
    </row>
    <row r="13" spans="1:18" s="51" customFormat="1" ht="21.6" customHeight="1" x14ac:dyDescent="0.25">
      <c r="A13" s="48">
        <f>A12+1</f>
        <v>2</v>
      </c>
      <c r="B13" s="48">
        <f>B12+1</f>
        <v>2</v>
      </c>
      <c r="C13" s="49" t="s">
        <v>90</v>
      </c>
      <c r="D13" s="52" t="s">
        <v>14</v>
      </c>
      <c r="E13" s="53" t="s">
        <v>29</v>
      </c>
      <c r="F13" s="28">
        <f t="shared" ref="F13:F22" si="7">SUM(G13:I13)</f>
        <v>7808</v>
      </c>
      <c r="G13" s="28">
        <v>7808</v>
      </c>
      <c r="H13" s="28"/>
      <c r="I13" s="28"/>
      <c r="J13" s="28">
        <f t="shared" si="4"/>
        <v>3509</v>
      </c>
      <c r="K13" s="28">
        <v>3509</v>
      </c>
      <c r="L13" s="28"/>
      <c r="M13" s="28"/>
      <c r="N13" s="9">
        <f t="shared" si="5"/>
        <v>4299</v>
      </c>
      <c r="O13" s="28">
        <f t="shared" ref="O13" si="8">G13-K13</f>
        <v>4299</v>
      </c>
      <c r="P13" s="28">
        <f t="shared" ref="P13:P22" si="9">H13-L13</f>
        <v>0</v>
      </c>
      <c r="Q13" s="28">
        <f t="shared" ref="Q13:Q22" si="10">I13-M13</f>
        <v>0</v>
      </c>
    </row>
    <row r="14" spans="1:18" s="51" customFormat="1" ht="31.9" customHeight="1" x14ac:dyDescent="0.25">
      <c r="A14" s="48">
        <f t="shared" ref="A14:A22" si="11">A13+1</f>
        <v>3</v>
      </c>
      <c r="B14" s="48">
        <f t="shared" ref="B14:B22" si="12">B13+1</f>
        <v>3</v>
      </c>
      <c r="C14" s="49" t="s">
        <v>51</v>
      </c>
      <c r="D14" s="52" t="s">
        <v>49</v>
      </c>
      <c r="E14" s="53" t="s">
        <v>29</v>
      </c>
      <c r="F14" s="28">
        <f t="shared" si="7"/>
        <v>3942.018</v>
      </c>
      <c r="G14" s="28">
        <v>3942.018</v>
      </c>
      <c r="H14" s="28"/>
      <c r="I14" s="28"/>
      <c r="J14" s="28">
        <f t="shared" si="4"/>
        <v>3940</v>
      </c>
      <c r="K14" s="28">
        <v>3940</v>
      </c>
      <c r="L14" s="28"/>
      <c r="M14" s="28"/>
      <c r="N14" s="9">
        <f t="shared" si="5"/>
        <v>0</v>
      </c>
      <c r="O14" s="28"/>
      <c r="P14" s="28">
        <f t="shared" si="9"/>
        <v>0</v>
      </c>
      <c r="Q14" s="28">
        <f t="shared" si="10"/>
        <v>0</v>
      </c>
    </row>
    <row r="15" spans="1:18" s="51" customFormat="1" ht="21.6" customHeight="1" x14ac:dyDescent="0.25">
      <c r="A15" s="48">
        <f t="shared" si="11"/>
        <v>4</v>
      </c>
      <c r="B15" s="48">
        <f t="shared" si="12"/>
        <v>4</v>
      </c>
      <c r="C15" s="49" t="s">
        <v>43</v>
      </c>
      <c r="D15" s="52" t="s">
        <v>49</v>
      </c>
      <c r="E15" s="53" t="s">
        <v>29</v>
      </c>
      <c r="F15" s="28">
        <f t="shared" si="7"/>
        <v>3804.5239999999999</v>
      </c>
      <c r="G15" s="28">
        <v>3804.5239999999999</v>
      </c>
      <c r="H15" s="28"/>
      <c r="I15" s="28"/>
      <c r="J15" s="28">
        <f t="shared" si="4"/>
        <v>3800</v>
      </c>
      <c r="K15" s="28">
        <v>3800</v>
      </c>
      <c r="L15" s="28"/>
      <c r="M15" s="28"/>
      <c r="N15" s="9">
        <f t="shared" si="5"/>
        <v>0</v>
      </c>
      <c r="O15" s="28"/>
      <c r="P15" s="28">
        <f t="shared" si="9"/>
        <v>0</v>
      </c>
      <c r="Q15" s="28">
        <f t="shared" si="10"/>
        <v>0</v>
      </c>
    </row>
    <row r="16" spans="1:18" s="51" customFormat="1" ht="21.6" customHeight="1" x14ac:dyDescent="0.25">
      <c r="A16" s="48">
        <f t="shared" si="11"/>
        <v>5</v>
      </c>
      <c r="B16" s="48">
        <f t="shared" si="12"/>
        <v>5</v>
      </c>
      <c r="C16" s="49" t="s">
        <v>44</v>
      </c>
      <c r="D16" s="52" t="s">
        <v>49</v>
      </c>
      <c r="E16" s="53" t="s">
        <v>29</v>
      </c>
      <c r="F16" s="28">
        <f t="shared" si="7"/>
        <v>4500.8999999999996</v>
      </c>
      <c r="G16" s="28">
        <v>4500.8999999999996</v>
      </c>
      <c r="H16" s="28"/>
      <c r="I16" s="28"/>
      <c r="J16" s="28">
        <f t="shared" si="4"/>
        <v>4500</v>
      </c>
      <c r="K16" s="28">
        <v>4500</v>
      </c>
      <c r="L16" s="28"/>
      <c r="M16" s="28"/>
      <c r="N16" s="9">
        <f t="shared" si="5"/>
        <v>0</v>
      </c>
      <c r="O16" s="28"/>
      <c r="P16" s="28">
        <f t="shared" si="9"/>
        <v>0</v>
      </c>
      <c r="Q16" s="28">
        <f t="shared" si="10"/>
        <v>0</v>
      </c>
    </row>
    <row r="17" spans="1:17" s="51" customFormat="1" ht="21.6" customHeight="1" x14ac:dyDescent="0.25">
      <c r="A17" s="48">
        <f t="shared" si="11"/>
        <v>6</v>
      </c>
      <c r="B17" s="48">
        <f t="shared" si="12"/>
        <v>6</v>
      </c>
      <c r="C17" s="49" t="s">
        <v>45</v>
      </c>
      <c r="D17" s="52" t="s">
        <v>49</v>
      </c>
      <c r="E17" s="53" t="s">
        <v>29</v>
      </c>
      <c r="F17" s="28">
        <f t="shared" si="7"/>
        <v>4307.667066</v>
      </c>
      <c r="G17" s="28">
        <v>4307.667066</v>
      </c>
      <c r="H17" s="28"/>
      <c r="I17" s="28"/>
      <c r="J17" s="28">
        <f t="shared" si="4"/>
        <v>4100</v>
      </c>
      <c r="K17" s="28">
        <v>4100</v>
      </c>
      <c r="L17" s="28"/>
      <c r="M17" s="28"/>
      <c r="N17" s="9">
        <f t="shared" si="5"/>
        <v>0</v>
      </c>
      <c r="O17" s="28"/>
      <c r="P17" s="28">
        <f t="shared" si="9"/>
        <v>0</v>
      </c>
      <c r="Q17" s="28">
        <f t="shared" si="10"/>
        <v>0</v>
      </c>
    </row>
    <row r="18" spans="1:17" s="51" customFormat="1" ht="21.6" customHeight="1" x14ac:dyDescent="0.25">
      <c r="A18" s="48">
        <f t="shared" si="11"/>
        <v>7</v>
      </c>
      <c r="B18" s="48">
        <f t="shared" si="12"/>
        <v>7</v>
      </c>
      <c r="C18" s="49" t="s">
        <v>46</v>
      </c>
      <c r="D18" s="52" t="s">
        <v>49</v>
      </c>
      <c r="E18" s="53" t="s">
        <v>29</v>
      </c>
      <c r="F18" s="28">
        <f t="shared" si="7"/>
        <v>4200</v>
      </c>
      <c r="G18" s="28">
        <v>4200</v>
      </c>
      <c r="H18" s="28"/>
      <c r="I18" s="28"/>
      <c r="J18" s="28">
        <f t="shared" si="4"/>
        <v>4100</v>
      </c>
      <c r="K18" s="28">
        <v>4100</v>
      </c>
      <c r="L18" s="28"/>
      <c r="M18" s="28"/>
      <c r="N18" s="9">
        <f t="shared" si="5"/>
        <v>0</v>
      </c>
      <c r="O18" s="28"/>
      <c r="P18" s="28">
        <f t="shared" si="9"/>
        <v>0</v>
      </c>
      <c r="Q18" s="28">
        <f t="shared" si="10"/>
        <v>0</v>
      </c>
    </row>
    <row r="19" spans="1:17" s="51" customFormat="1" ht="21.6" customHeight="1" x14ac:dyDescent="0.25">
      <c r="A19" s="48">
        <f t="shared" si="11"/>
        <v>8</v>
      </c>
      <c r="B19" s="48">
        <f t="shared" si="12"/>
        <v>8</v>
      </c>
      <c r="C19" s="49" t="s">
        <v>47</v>
      </c>
      <c r="D19" s="52" t="s">
        <v>49</v>
      </c>
      <c r="E19" s="53" t="s">
        <v>29</v>
      </c>
      <c r="F19" s="28">
        <f t="shared" si="7"/>
        <v>4180</v>
      </c>
      <c r="G19" s="28">
        <v>4180</v>
      </c>
      <c r="H19" s="28"/>
      <c r="I19" s="28"/>
      <c r="J19" s="28">
        <f t="shared" si="4"/>
        <v>4100</v>
      </c>
      <c r="K19" s="28">
        <v>4100</v>
      </c>
      <c r="L19" s="28"/>
      <c r="M19" s="28"/>
      <c r="N19" s="9">
        <f t="shared" si="5"/>
        <v>0</v>
      </c>
      <c r="O19" s="28"/>
      <c r="P19" s="28">
        <f t="shared" si="9"/>
        <v>0</v>
      </c>
      <c r="Q19" s="28">
        <f t="shared" si="10"/>
        <v>0</v>
      </c>
    </row>
    <row r="20" spans="1:17" s="51" customFormat="1" ht="31.9" customHeight="1" x14ac:dyDescent="0.25">
      <c r="A20" s="48">
        <f t="shared" si="11"/>
        <v>9</v>
      </c>
      <c r="B20" s="48">
        <f t="shared" si="12"/>
        <v>9</v>
      </c>
      <c r="C20" s="49" t="s">
        <v>52</v>
      </c>
      <c r="D20" s="52" t="s">
        <v>49</v>
      </c>
      <c r="E20" s="53" t="s">
        <v>29</v>
      </c>
      <c r="F20" s="28">
        <f t="shared" si="7"/>
        <v>4101.2980090000001</v>
      </c>
      <c r="G20" s="28">
        <v>4101.2980090000001</v>
      </c>
      <c r="H20" s="28"/>
      <c r="I20" s="28"/>
      <c r="J20" s="28">
        <f t="shared" si="4"/>
        <v>4100</v>
      </c>
      <c r="K20" s="28">
        <v>4100</v>
      </c>
      <c r="L20" s="28"/>
      <c r="M20" s="28"/>
      <c r="N20" s="9">
        <f t="shared" si="5"/>
        <v>0</v>
      </c>
      <c r="O20" s="28"/>
      <c r="P20" s="28">
        <f t="shared" si="9"/>
        <v>0</v>
      </c>
      <c r="Q20" s="28">
        <f t="shared" si="10"/>
        <v>0</v>
      </c>
    </row>
    <row r="21" spans="1:17" s="51" customFormat="1" ht="21.6" customHeight="1" x14ac:dyDescent="0.25">
      <c r="A21" s="48">
        <f t="shared" si="11"/>
        <v>10</v>
      </c>
      <c r="B21" s="48">
        <f t="shared" si="12"/>
        <v>10</v>
      </c>
      <c r="C21" s="49" t="s">
        <v>48</v>
      </c>
      <c r="D21" s="52" t="s">
        <v>49</v>
      </c>
      <c r="E21" s="53" t="s">
        <v>29</v>
      </c>
      <c r="F21" s="28">
        <f t="shared" si="7"/>
        <v>1092.0233579999999</v>
      </c>
      <c r="G21" s="28">
        <v>1092.0233579999999</v>
      </c>
      <c r="H21" s="28"/>
      <c r="I21" s="28"/>
      <c r="J21" s="28">
        <f t="shared" si="4"/>
        <v>1091</v>
      </c>
      <c r="K21" s="28">
        <v>1091</v>
      </c>
      <c r="L21" s="28"/>
      <c r="M21" s="28"/>
      <c r="N21" s="9">
        <f t="shared" si="5"/>
        <v>0</v>
      </c>
      <c r="O21" s="28"/>
      <c r="P21" s="28">
        <f t="shared" si="9"/>
        <v>0</v>
      </c>
      <c r="Q21" s="28">
        <f t="shared" si="10"/>
        <v>0</v>
      </c>
    </row>
    <row r="22" spans="1:17" s="51" customFormat="1" ht="21.6" customHeight="1" x14ac:dyDescent="0.25">
      <c r="A22" s="48">
        <f t="shared" si="11"/>
        <v>11</v>
      </c>
      <c r="B22" s="48">
        <f t="shared" si="12"/>
        <v>11</v>
      </c>
      <c r="C22" s="49" t="s">
        <v>50</v>
      </c>
      <c r="D22" s="52" t="s">
        <v>49</v>
      </c>
      <c r="E22" s="53" t="s">
        <v>29</v>
      </c>
      <c r="F22" s="28">
        <f t="shared" si="7"/>
        <v>4310.0315280000004</v>
      </c>
      <c r="G22" s="28">
        <v>4310.0315280000004</v>
      </c>
      <c r="H22" s="28"/>
      <c r="I22" s="28"/>
      <c r="J22" s="28">
        <f t="shared" si="4"/>
        <v>4309</v>
      </c>
      <c r="K22" s="28">
        <v>4309</v>
      </c>
      <c r="L22" s="28"/>
      <c r="M22" s="28"/>
      <c r="N22" s="9">
        <f t="shared" si="5"/>
        <v>0</v>
      </c>
      <c r="O22" s="28"/>
      <c r="P22" s="28">
        <f t="shared" si="9"/>
        <v>0</v>
      </c>
      <c r="Q22" s="28">
        <f t="shared" si="10"/>
        <v>0</v>
      </c>
    </row>
    <row r="23" spans="1:17" s="43" customFormat="1" ht="21.6" customHeight="1" x14ac:dyDescent="0.25">
      <c r="A23" s="71">
        <v>2</v>
      </c>
      <c r="B23" s="71"/>
      <c r="C23" s="54" t="s">
        <v>9</v>
      </c>
      <c r="D23" s="47"/>
      <c r="E23" s="55"/>
      <c r="F23" s="8">
        <f>SUM(F24:F38)</f>
        <v>1279283.6999999997</v>
      </c>
      <c r="G23" s="8">
        <f t="shared" ref="G23:J23" si="13">SUM(G24:G38)</f>
        <v>0</v>
      </c>
      <c r="H23" s="8">
        <f t="shared" si="13"/>
        <v>1278662.8999999997</v>
      </c>
      <c r="I23" s="8">
        <f t="shared" si="13"/>
        <v>620.79999999999995</v>
      </c>
      <c r="J23" s="8">
        <f t="shared" si="13"/>
        <v>458421.8</v>
      </c>
      <c r="K23" s="8">
        <f t="shared" ref="K23" si="14">SUM(K24:K38)</f>
        <v>0</v>
      </c>
      <c r="L23" s="8">
        <f t="shared" ref="L23" si="15">SUM(L24:L38)</f>
        <v>458421.8</v>
      </c>
      <c r="M23" s="8">
        <f t="shared" ref="M23" si="16">SUM(M24:M38)</f>
        <v>0</v>
      </c>
      <c r="N23" s="8">
        <f t="shared" ref="N23" si="17">SUM(N24:N38)</f>
        <v>275643.5</v>
      </c>
      <c r="O23" s="8">
        <f t="shared" ref="O23" si="18">SUM(O24:O38)</f>
        <v>196003</v>
      </c>
      <c r="P23" s="8">
        <f t="shared" ref="P23" si="19">SUM(P24:P38)</f>
        <v>79640.5</v>
      </c>
      <c r="Q23" s="8">
        <f t="shared" ref="Q23" si="20">SUM(Q24:Q38)</f>
        <v>0</v>
      </c>
    </row>
    <row r="24" spans="1:17" s="51" customFormat="1" ht="21.6" customHeight="1" x14ac:dyDescent="0.25">
      <c r="A24" s="48">
        <f>A22+1</f>
        <v>12</v>
      </c>
      <c r="B24" s="48">
        <f>B22+1</f>
        <v>12</v>
      </c>
      <c r="C24" s="49" t="s">
        <v>10</v>
      </c>
      <c r="D24" s="52" t="s">
        <v>160</v>
      </c>
      <c r="E24" s="53" t="s">
        <v>29</v>
      </c>
      <c r="F24" s="28">
        <f t="shared" si="3"/>
        <v>5250.9</v>
      </c>
      <c r="G24" s="28"/>
      <c r="H24" s="28">
        <v>5250.9</v>
      </c>
      <c r="I24" s="28"/>
      <c r="J24" s="28">
        <f t="shared" ref="J24:J42" si="21">SUM(K24:M24)</f>
        <v>4500</v>
      </c>
      <c r="K24" s="28"/>
      <c r="L24" s="28">
        <v>4500</v>
      </c>
      <c r="M24" s="28"/>
      <c r="N24" s="9">
        <f t="shared" si="5"/>
        <v>0</v>
      </c>
      <c r="O24" s="28">
        <f t="shared" ref="O24:O42" si="22">G24-K24</f>
        <v>0</v>
      </c>
      <c r="P24" s="28"/>
      <c r="Q24" s="28">
        <f t="shared" ref="Q24:Q28" si="23">I24-M24</f>
        <v>0</v>
      </c>
    </row>
    <row r="25" spans="1:17" s="51" customFormat="1" ht="33.6" customHeight="1" x14ac:dyDescent="0.25">
      <c r="A25" s="48">
        <f t="shared" ref="A25:B25" si="24">A24+1</f>
        <v>13</v>
      </c>
      <c r="B25" s="48">
        <f t="shared" si="24"/>
        <v>13</v>
      </c>
      <c r="C25" s="49" t="s">
        <v>2</v>
      </c>
      <c r="D25" s="52" t="s">
        <v>160</v>
      </c>
      <c r="E25" s="50" t="s">
        <v>177</v>
      </c>
      <c r="F25" s="28">
        <f t="shared" si="3"/>
        <v>63929.5</v>
      </c>
      <c r="G25" s="28"/>
      <c r="H25" s="28">
        <v>63929.5</v>
      </c>
      <c r="I25" s="28"/>
      <c r="J25" s="28">
        <f t="shared" si="21"/>
        <v>51000</v>
      </c>
      <c r="K25" s="28"/>
      <c r="L25" s="28">
        <v>51000</v>
      </c>
      <c r="M25" s="28"/>
      <c r="N25" s="9">
        <f t="shared" si="5"/>
        <v>0</v>
      </c>
      <c r="O25" s="28">
        <f t="shared" si="22"/>
        <v>0</v>
      </c>
      <c r="P25" s="28"/>
      <c r="Q25" s="28">
        <f t="shared" si="23"/>
        <v>0</v>
      </c>
    </row>
    <row r="26" spans="1:17" s="51" customFormat="1" ht="45.6" customHeight="1" x14ac:dyDescent="0.25">
      <c r="A26" s="48">
        <f t="shared" ref="A26:B26" si="25">A25+1</f>
        <v>14</v>
      </c>
      <c r="B26" s="48">
        <f t="shared" si="25"/>
        <v>14</v>
      </c>
      <c r="C26" s="49" t="s">
        <v>1</v>
      </c>
      <c r="D26" s="52" t="s">
        <v>160</v>
      </c>
      <c r="E26" s="53" t="s">
        <v>178</v>
      </c>
      <c r="F26" s="28">
        <f t="shared" si="3"/>
        <v>817316</v>
      </c>
      <c r="G26" s="28"/>
      <c r="H26" s="28">
        <v>817316</v>
      </c>
      <c r="I26" s="28"/>
      <c r="J26" s="28">
        <f t="shared" si="21"/>
        <v>343921.8</v>
      </c>
      <c r="K26" s="28"/>
      <c r="L26" s="28">
        <v>343921.8</v>
      </c>
      <c r="M26" s="28"/>
      <c r="N26" s="9">
        <f t="shared" si="5"/>
        <v>242477</v>
      </c>
      <c r="O26" s="28">
        <f>188791+7212</f>
        <v>196003</v>
      </c>
      <c r="P26" s="28">
        <v>46474</v>
      </c>
      <c r="Q26" s="28">
        <f t="shared" si="23"/>
        <v>0</v>
      </c>
    </row>
    <row r="27" spans="1:17" s="51" customFormat="1" ht="48.6" customHeight="1" x14ac:dyDescent="0.25">
      <c r="A27" s="48">
        <f t="shared" ref="A27:B27" si="26">A26+1</f>
        <v>15</v>
      </c>
      <c r="B27" s="48">
        <f t="shared" si="26"/>
        <v>15</v>
      </c>
      <c r="C27" s="49" t="s">
        <v>17</v>
      </c>
      <c r="D27" s="52" t="s">
        <v>14</v>
      </c>
      <c r="E27" s="53" t="s">
        <v>179</v>
      </c>
      <c r="F27" s="28">
        <f t="shared" si="3"/>
        <v>167000</v>
      </c>
      <c r="G27" s="28"/>
      <c r="H27" s="28">
        <v>167000</v>
      </c>
      <c r="I27" s="28"/>
      <c r="J27" s="28">
        <f t="shared" si="21"/>
        <v>10500</v>
      </c>
      <c r="K27" s="28"/>
      <c r="L27" s="28">
        <v>10500</v>
      </c>
      <c r="M27" s="28"/>
      <c r="N27" s="9">
        <f t="shared" si="5"/>
        <v>0</v>
      </c>
      <c r="O27" s="28">
        <f t="shared" si="22"/>
        <v>0</v>
      </c>
      <c r="P27" s="28"/>
      <c r="Q27" s="28">
        <f t="shared" si="23"/>
        <v>0</v>
      </c>
    </row>
    <row r="28" spans="1:17" s="51" customFormat="1" ht="33.6" customHeight="1" x14ac:dyDescent="0.25">
      <c r="A28" s="48">
        <f t="shared" ref="A28:B28" si="27">A27+1</f>
        <v>16</v>
      </c>
      <c r="B28" s="48">
        <f t="shared" si="27"/>
        <v>16</v>
      </c>
      <c r="C28" s="49" t="s">
        <v>18</v>
      </c>
      <c r="D28" s="52" t="s">
        <v>14</v>
      </c>
      <c r="E28" s="53" t="s">
        <v>179</v>
      </c>
      <c r="F28" s="28">
        <f t="shared" si="3"/>
        <v>154000</v>
      </c>
      <c r="G28" s="28"/>
      <c r="H28" s="28">
        <v>154000</v>
      </c>
      <c r="I28" s="28"/>
      <c r="J28" s="28">
        <f t="shared" si="21"/>
        <v>10500</v>
      </c>
      <c r="K28" s="28"/>
      <c r="L28" s="28">
        <v>10500</v>
      </c>
      <c r="M28" s="28"/>
      <c r="N28" s="9">
        <f t="shared" si="5"/>
        <v>0</v>
      </c>
      <c r="O28" s="28">
        <f t="shared" si="22"/>
        <v>0</v>
      </c>
      <c r="P28" s="28"/>
      <c r="Q28" s="28">
        <f t="shared" si="23"/>
        <v>0</v>
      </c>
    </row>
    <row r="29" spans="1:17" s="51" customFormat="1" ht="21.6" customHeight="1" x14ac:dyDescent="0.25">
      <c r="A29" s="48">
        <f t="shared" ref="A29:B29" si="28">A28+1</f>
        <v>17</v>
      </c>
      <c r="B29" s="48">
        <f t="shared" si="28"/>
        <v>17</v>
      </c>
      <c r="C29" s="49" t="s">
        <v>24</v>
      </c>
      <c r="D29" s="52" t="s">
        <v>14</v>
      </c>
      <c r="E29" s="53" t="s">
        <v>29</v>
      </c>
      <c r="F29" s="28">
        <f t="shared" ref="F29:F38" si="29">SUM(G29:I29)</f>
        <v>8498.9</v>
      </c>
      <c r="G29" s="28"/>
      <c r="H29" s="28">
        <v>8498.9</v>
      </c>
      <c r="I29" s="28"/>
      <c r="J29" s="28">
        <f t="shared" ref="J29:J38" si="30">SUM(K29:M29)</f>
        <v>5000</v>
      </c>
      <c r="K29" s="28"/>
      <c r="L29" s="28">
        <v>5000</v>
      </c>
      <c r="M29" s="28"/>
      <c r="N29" s="9">
        <f t="shared" si="5"/>
        <v>3498.8999999999996</v>
      </c>
      <c r="O29" s="28">
        <f t="shared" ref="O29:O38" si="31">G29-K29</f>
        <v>0</v>
      </c>
      <c r="P29" s="28">
        <f t="shared" ref="P29:P38" si="32">H29-L29</f>
        <v>3498.8999999999996</v>
      </c>
      <c r="Q29" s="28">
        <f t="shared" ref="Q29:Q38" si="33">I29-M29</f>
        <v>0</v>
      </c>
    </row>
    <row r="30" spans="1:17" s="51" customFormat="1" ht="21.6" customHeight="1" x14ac:dyDescent="0.25">
      <c r="A30" s="48">
        <f t="shared" ref="A30:B30" si="34">A29+1</f>
        <v>18</v>
      </c>
      <c r="B30" s="48">
        <f t="shared" si="34"/>
        <v>18</v>
      </c>
      <c r="C30" s="49" t="s">
        <v>25</v>
      </c>
      <c r="D30" s="52" t="s">
        <v>14</v>
      </c>
      <c r="E30" s="53" t="s">
        <v>29</v>
      </c>
      <c r="F30" s="28">
        <f t="shared" si="29"/>
        <v>6999.8</v>
      </c>
      <c r="G30" s="28"/>
      <c r="H30" s="28">
        <v>6999.8</v>
      </c>
      <c r="I30" s="28"/>
      <c r="J30" s="28">
        <f t="shared" si="30"/>
        <v>3500</v>
      </c>
      <c r="K30" s="28"/>
      <c r="L30" s="28">
        <v>3500</v>
      </c>
      <c r="M30" s="28"/>
      <c r="N30" s="9">
        <f t="shared" si="5"/>
        <v>3499.8</v>
      </c>
      <c r="O30" s="28">
        <f t="shared" si="31"/>
        <v>0</v>
      </c>
      <c r="P30" s="28">
        <f t="shared" si="32"/>
        <v>3499.8</v>
      </c>
      <c r="Q30" s="28">
        <f t="shared" si="33"/>
        <v>0</v>
      </c>
    </row>
    <row r="31" spans="1:17" s="51" customFormat="1" ht="21.6" customHeight="1" x14ac:dyDescent="0.25">
      <c r="A31" s="48">
        <f t="shared" ref="A31:B31" si="35">A30+1</f>
        <v>19</v>
      </c>
      <c r="B31" s="48">
        <f t="shared" si="35"/>
        <v>19</v>
      </c>
      <c r="C31" s="49" t="s">
        <v>26</v>
      </c>
      <c r="D31" s="52" t="s">
        <v>14</v>
      </c>
      <c r="E31" s="53" t="s">
        <v>29</v>
      </c>
      <c r="F31" s="28">
        <f t="shared" si="29"/>
        <v>6994.2</v>
      </c>
      <c r="G31" s="28"/>
      <c r="H31" s="28">
        <v>6994.2</v>
      </c>
      <c r="I31" s="28"/>
      <c r="J31" s="28">
        <f t="shared" si="30"/>
        <v>3300</v>
      </c>
      <c r="K31" s="28"/>
      <c r="L31" s="28">
        <v>3300</v>
      </c>
      <c r="M31" s="28"/>
      <c r="N31" s="9">
        <f t="shared" si="5"/>
        <v>3694.2</v>
      </c>
      <c r="O31" s="28">
        <f t="shared" si="31"/>
        <v>0</v>
      </c>
      <c r="P31" s="28">
        <f t="shared" si="32"/>
        <v>3694.2</v>
      </c>
      <c r="Q31" s="28">
        <f t="shared" si="33"/>
        <v>0</v>
      </c>
    </row>
    <row r="32" spans="1:17" s="51" customFormat="1" ht="21.6" customHeight="1" x14ac:dyDescent="0.25">
      <c r="A32" s="48">
        <f t="shared" ref="A32:B32" si="36">A31+1</f>
        <v>20</v>
      </c>
      <c r="B32" s="48">
        <f t="shared" si="36"/>
        <v>20</v>
      </c>
      <c r="C32" s="49" t="s">
        <v>27</v>
      </c>
      <c r="D32" s="52" t="s">
        <v>14</v>
      </c>
      <c r="E32" s="53" t="s">
        <v>29</v>
      </c>
      <c r="F32" s="28">
        <f t="shared" si="29"/>
        <v>8495</v>
      </c>
      <c r="G32" s="28"/>
      <c r="H32" s="28">
        <v>8495</v>
      </c>
      <c r="I32" s="28"/>
      <c r="J32" s="28">
        <f t="shared" si="30"/>
        <v>3200</v>
      </c>
      <c r="K32" s="28"/>
      <c r="L32" s="28">
        <v>3200</v>
      </c>
      <c r="M32" s="28"/>
      <c r="N32" s="9">
        <f t="shared" si="5"/>
        <v>5295</v>
      </c>
      <c r="O32" s="28">
        <f t="shared" si="31"/>
        <v>0</v>
      </c>
      <c r="P32" s="28">
        <f t="shared" si="32"/>
        <v>5295</v>
      </c>
      <c r="Q32" s="28">
        <f t="shared" si="33"/>
        <v>0</v>
      </c>
    </row>
    <row r="33" spans="1:17" s="51" customFormat="1" ht="33.6" customHeight="1" x14ac:dyDescent="0.25">
      <c r="A33" s="48">
        <f t="shared" ref="A33:B33" si="37">A32+1</f>
        <v>21</v>
      </c>
      <c r="B33" s="48">
        <f t="shared" si="37"/>
        <v>21</v>
      </c>
      <c r="C33" s="49" t="s">
        <v>30</v>
      </c>
      <c r="D33" s="52" t="s">
        <v>14</v>
      </c>
      <c r="E33" s="53" t="s">
        <v>29</v>
      </c>
      <c r="F33" s="28">
        <f t="shared" si="29"/>
        <v>8488.7000000000007</v>
      </c>
      <c r="G33" s="28"/>
      <c r="H33" s="28">
        <v>8488.7000000000007</v>
      </c>
      <c r="I33" s="28"/>
      <c r="J33" s="28">
        <f t="shared" si="30"/>
        <v>5300</v>
      </c>
      <c r="K33" s="28"/>
      <c r="L33" s="28">
        <v>5300</v>
      </c>
      <c r="M33" s="28"/>
      <c r="N33" s="9">
        <f t="shared" si="5"/>
        <v>3188.7000000000007</v>
      </c>
      <c r="O33" s="28">
        <f t="shared" si="31"/>
        <v>0</v>
      </c>
      <c r="P33" s="28">
        <f t="shared" si="32"/>
        <v>3188.7000000000007</v>
      </c>
      <c r="Q33" s="28">
        <f t="shared" si="33"/>
        <v>0</v>
      </c>
    </row>
    <row r="34" spans="1:17" s="51" customFormat="1" ht="31.9" customHeight="1" x14ac:dyDescent="0.25">
      <c r="A34" s="48">
        <f t="shared" ref="A34:B34" si="38">A33+1</f>
        <v>22</v>
      </c>
      <c r="B34" s="48">
        <f t="shared" si="38"/>
        <v>22</v>
      </c>
      <c r="C34" s="49" t="s">
        <v>55</v>
      </c>
      <c r="D34" s="52" t="s">
        <v>161</v>
      </c>
      <c r="E34" s="53" t="s">
        <v>29</v>
      </c>
      <c r="F34" s="28">
        <v>5620.8</v>
      </c>
      <c r="G34" s="28"/>
      <c r="H34" s="28">
        <v>5000</v>
      </c>
      <c r="I34" s="28">
        <v>620.79999999999995</v>
      </c>
      <c r="J34" s="28">
        <f t="shared" si="30"/>
        <v>4000</v>
      </c>
      <c r="K34" s="28"/>
      <c r="L34" s="28">
        <v>4000</v>
      </c>
      <c r="M34" s="28"/>
      <c r="N34" s="9">
        <f t="shared" si="5"/>
        <v>1000</v>
      </c>
      <c r="O34" s="28">
        <f t="shared" si="31"/>
        <v>0</v>
      </c>
      <c r="P34" s="28">
        <v>1000</v>
      </c>
      <c r="Q34" s="28"/>
    </row>
    <row r="35" spans="1:17" s="51" customFormat="1" ht="21.6" customHeight="1" x14ac:dyDescent="0.25">
      <c r="A35" s="48">
        <f t="shared" ref="A35:B35" si="39">A34+1</f>
        <v>23</v>
      </c>
      <c r="B35" s="48">
        <f t="shared" si="39"/>
        <v>23</v>
      </c>
      <c r="C35" s="49" t="s">
        <v>144</v>
      </c>
      <c r="D35" s="52" t="s">
        <v>14</v>
      </c>
      <c r="E35" s="53" t="s">
        <v>29</v>
      </c>
      <c r="F35" s="28">
        <f t="shared" si="29"/>
        <v>2000</v>
      </c>
      <c r="G35" s="28"/>
      <c r="H35" s="28">
        <v>2000</v>
      </c>
      <c r="I35" s="28"/>
      <c r="J35" s="28">
        <f t="shared" si="30"/>
        <v>0</v>
      </c>
      <c r="K35" s="28"/>
      <c r="L35" s="28"/>
      <c r="M35" s="28"/>
      <c r="N35" s="9">
        <f t="shared" si="5"/>
        <v>2000</v>
      </c>
      <c r="O35" s="28">
        <f t="shared" si="31"/>
        <v>0</v>
      </c>
      <c r="P35" s="28">
        <f t="shared" si="32"/>
        <v>2000</v>
      </c>
      <c r="Q35" s="28">
        <f t="shared" si="33"/>
        <v>0</v>
      </c>
    </row>
    <row r="36" spans="1:17" s="51" customFormat="1" ht="21.6" customHeight="1" x14ac:dyDescent="0.25">
      <c r="A36" s="48">
        <f t="shared" ref="A36:B36" si="40">A35+1</f>
        <v>24</v>
      </c>
      <c r="B36" s="48">
        <f t="shared" si="40"/>
        <v>24</v>
      </c>
      <c r="C36" s="49" t="s">
        <v>145</v>
      </c>
      <c r="D36" s="52" t="s">
        <v>14</v>
      </c>
      <c r="E36" s="53" t="s">
        <v>29</v>
      </c>
      <c r="F36" s="28">
        <f t="shared" si="29"/>
        <v>1700</v>
      </c>
      <c r="G36" s="28"/>
      <c r="H36" s="28">
        <v>1700</v>
      </c>
      <c r="I36" s="28"/>
      <c r="J36" s="28">
        <f t="shared" si="30"/>
        <v>0</v>
      </c>
      <c r="K36" s="28"/>
      <c r="L36" s="28"/>
      <c r="M36" s="28"/>
      <c r="N36" s="9">
        <f t="shared" si="5"/>
        <v>1700</v>
      </c>
      <c r="O36" s="28">
        <f t="shared" si="31"/>
        <v>0</v>
      </c>
      <c r="P36" s="28">
        <f t="shared" si="32"/>
        <v>1700</v>
      </c>
      <c r="Q36" s="28">
        <f t="shared" si="33"/>
        <v>0</v>
      </c>
    </row>
    <row r="37" spans="1:17" s="51" customFormat="1" ht="21.6" customHeight="1" x14ac:dyDescent="0.25">
      <c r="A37" s="48">
        <f t="shared" ref="A37:B37" si="41">A36+1</f>
        <v>25</v>
      </c>
      <c r="B37" s="48">
        <f t="shared" si="41"/>
        <v>25</v>
      </c>
      <c r="C37" s="49" t="s">
        <v>28</v>
      </c>
      <c r="D37" s="52" t="s">
        <v>14</v>
      </c>
      <c r="E37" s="53" t="s">
        <v>29</v>
      </c>
      <c r="F37" s="28">
        <f t="shared" si="29"/>
        <v>17989.900000000001</v>
      </c>
      <c r="G37" s="28"/>
      <c r="H37" s="28">
        <v>17989.900000000001</v>
      </c>
      <c r="I37" s="28"/>
      <c r="J37" s="28">
        <f t="shared" si="30"/>
        <v>8700</v>
      </c>
      <c r="K37" s="28"/>
      <c r="L37" s="28">
        <v>8700</v>
      </c>
      <c r="M37" s="28"/>
      <c r="N37" s="9">
        <f t="shared" si="5"/>
        <v>9289.9000000000015</v>
      </c>
      <c r="O37" s="28">
        <f t="shared" si="31"/>
        <v>0</v>
      </c>
      <c r="P37" s="28">
        <f t="shared" si="32"/>
        <v>9289.9000000000015</v>
      </c>
      <c r="Q37" s="28">
        <f t="shared" si="33"/>
        <v>0</v>
      </c>
    </row>
    <row r="38" spans="1:17" s="51" customFormat="1" ht="33.6" customHeight="1" x14ac:dyDescent="0.25">
      <c r="A38" s="48">
        <f t="shared" ref="A38:B38" si="42">A37+1</f>
        <v>26</v>
      </c>
      <c r="B38" s="48">
        <f t="shared" si="42"/>
        <v>26</v>
      </c>
      <c r="C38" s="56" t="s">
        <v>53</v>
      </c>
      <c r="D38" s="52" t="s">
        <v>14</v>
      </c>
      <c r="E38" s="53" t="s">
        <v>29</v>
      </c>
      <c r="F38" s="28">
        <f t="shared" si="29"/>
        <v>5000</v>
      </c>
      <c r="G38" s="28"/>
      <c r="H38" s="28">
        <v>5000</v>
      </c>
      <c r="I38" s="28"/>
      <c r="J38" s="28">
        <f t="shared" si="30"/>
        <v>5000</v>
      </c>
      <c r="K38" s="28"/>
      <c r="L38" s="28">
        <v>5000</v>
      </c>
      <c r="M38" s="28"/>
      <c r="N38" s="9">
        <f t="shared" si="5"/>
        <v>0</v>
      </c>
      <c r="O38" s="28">
        <f t="shared" si="31"/>
        <v>0</v>
      </c>
      <c r="P38" s="28">
        <f t="shared" si="32"/>
        <v>0</v>
      </c>
      <c r="Q38" s="28">
        <f t="shared" si="33"/>
        <v>0</v>
      </c>
    </row>
    <row r="39" spans="1:17" s="43" customFormat="1" ht="21.6" customHeight="1" x14ac:dyDescent="0.25">
      <c r="A39" s="71">
        <v>3</v>
      </c>
      <c r="B39" s="71"/>
      <c r="C39" s="54" t="s">
        <v>12</v>
      </c>
      <c r="D39" s="47"/>
      <c r="E39" s="55"/>
      <c r="F39" s="8">
        <f t="shared" ref="F39:Q39" si="43">SUM(F40:F66)</f>
        <v>406065.68199999997</v>
      </c>
      <c r="G39" s="8">
        <f t="shared" si="43"/>
        <v>0</v>
      </c>
      <c r="H39" s="8">
        <f t="shared" si="43"/>
        <v>300</v>
      </c>
      <c r="I39" s="8">
        <f t="shared" si="43"/>
        <v>405765.7</v>
      </c>
      <c r="J39" s="8">
        <f t="shared" si="43"/>
        <v>17908.888984999998</v>
      </c>
      <c r="K39" s="8">
        <f t="shared" si="43"/>
        <v>0</v>
      </c>
      <c r="L39" s="8">
        <f t="shared" si="43"/>
        <v>0</v>
      </c>
      <c r="M39" s="8">
        <f t="shared" si="43"/>
        <v>17908.888984999998</v>
      </c>
      <c r="N39" s="8">
        <f t="shared" si="43"/>
        <v>65652.800000000003</v>
      </c>
      <c r="O39" s="8">
        <f t="shared" si="43"/>
        <v>0</v>
      </c>
      <c r="P39" s="8">
        <f t="shared" si="43"/>
        <v>0</v>
      </c>
      <c r="Q39" s="8">
        <f t="shared" si="43"/>
        <v>65652.800000000003</v>
      </c>
    </row>
    <row r="40" spans="1:17" s="51" customFormat="1" ht="21.6" customHeight="1" x14ac:dyDescent="0.25">
      <c r="A40" s="48">
        <f>A38+1</f>
        <v>27</v>
      </c>
      <c r="B40" s="48">
        <f>B38+1</f>
        <v>27</v>
      </c>
      <c r="C40" s="49" t="s">
        <v>11</v>
      </c>
      <c r="D40" s="52" t="s">
        <v>160</v>
      </c>
      <c r="E40" s="53" t="s">
        <v>180</v>
      </c>
      <c r="F40" s="28">
        <f t="shared" si="3"/>
        <v>95312</v>
      </c>
      <c r="G40" s="28"/>
      <c r="H40" s="28"/>
      <c r="I40" s="28">
        <v>95312</v>
      </c>
      <c r="J40" s="28">
        <f>SUM(K40:M40)</f>
        <v>10751.841085</v>
      </c>
      <c r="K40" s="28"/>
      <c r="L40" s="28"/>
      <c r="M40" s="28">
        <v>10751.841085</v>
      </c>
      <c r="N40" s="9">
        <f t="shared" si="5"/>
        <v>20000</v>
      </c>
      <c r="O40" s="28">
        <f t="shared" si="22"/>
        <v>0</v>
      </c>
      <c r="P40" s="28">
        <f t="shared" ref="P40:P42" si="44">H40-L40</f>
        <v>0</v>
      </c>
      <c r="Q40" s="28">
        <v>20000</v>
      </c>
    </row>
    <row r="41" spans="1:17" s="51" customFormat="1" ht="32.450000000000003" customHeight="1" x14ac:dyDescent="0.25">
      <c r="A41" s="48">
        <f t="shared" ref="A41:B41" si="45">A40+1</f>
        <v>28</v>
      </c>
      <c r="B41" s="48">
        <f t="shared" si="45"/>
        <v>28</v>
      </c>
      <c r="C41" s="49" t="s">
        <v>15</v>
      </c>
      <c r="D41" s="52" t="s">
        <v>160</v>
      </c>
      <c r="E41" s="53" t="s">
        <v>181</v>
      </c>
      <c r="F41" s="28">
        <f t="shared" si="3"/>
        <v>3908</v>
      </c>
      <c r="G41" s="28"/>
      <c r="H41" s="28"/>
      <c r="I41" s="28">
        <v>3908</v>
      </c>
      <c r="J41" s="28">
        <f t="shared" si="21"/>
        <v>1000</v>
      </c>
      <c r="K41" s="28"/>
      <c r="L41" s="28"/>
      <c r="M41" s="28">
        <v>1000</v>
      </c>
      <c r="N41" s="9">
        <f t="shared" si="5"/>
        <v>0</v>
      </c>
      <c r="O41" s="28">
        <f t="shared" si="22"/>
        <v>0</v>
      </c>
      <c r="P41" s="28">
        <f t="shared" si="44"/>
        <v>0</v>
      </c>
      <c r="Q41" s="28"/>
    </row>
    <row r="42" spans="1:17" s="51" customFormat="1" ht="60" customHeight="1" x14ac:dyDescent="0.25">
      <c r="A42" s="48">
        <f t="shared" ref="A42:B42" si="46">A41+1</f>
        <v>29</v>
      </c>
      <c r="B42" s="48">
        <f t="shared" si="46"/>
        <v>29</v>
      </c>
      <c r="C42" s="49" t="s">
        <v>13</v>
      </c>
      <c r="D42" s="52" t="s">
        <v>14</v>
      </c>
      <c r="E42" s="53" t="s">
        <v>179</v>
      </c>
      <c r="F42" s="28">
        <f t="shared" si="3"/>
        <v>240000</v>
      </c>
      <c r="G42" s="28"/>
      <c r="H42" s="28"/>
      <c r="I42" s="28">
        <v>240000</v>
      </c>
      <c r="J42" s="28">
        <f t="shared" si="21"/>
        <v>3157.0478999999996</v>
      </c>
      <c r="K42" s="28"/>
      <c r="L42" s="28"/>
      <c r="M42" s="28">
        <v>3157.0478999999996</v>
      </c>
      <c r="N42" s="9">
        <f t="shared" si="5"/>
        <v>0</v>
      </c>
      <c r="O42" s="28">
        <f t="shared" si="22"/>
        <v>0</v>
      </c>
      <c r="P42" s="28">
        <f t="shared" si="44"/>
        <v>0</v>
      </c>
      <c r="Q42" s="28"/>
    </row>
    <row r="43" spans="1:17" s="51" customFormat="1" ht="32.450000000000003" customHeight="1" x14ac:dyDescent="0.25">
      <c r="A43" s="48">
        <f t="shared" ref="A43:B43" si="47">A42+1</f>
        <v>30</v>
      </c>
      <c r="B43" s="48">
        <f t="shared" si="47"/>
        <v>30</v>
      </c>
      <c r="C43" s="49" t="s">
        <v>41</v>
      </c>
      <c r="D43" s="52" t="s">
        <v>14</v>
      </c>
      <c r="E43" s="53" t="s">
        <v>29</v>
      </c>
      <c r="F43" s="28">
        <f t="shared" ref="F43:F66" si="48">SUM(G43:I43)</f>
        <v>0</v>
      </c>
      <c r="G43" s="28"/>
      <c r="H43" s="28"/>
      <c r="I43" s="28"/>
      <c r="J43" s="28">
        <f>SUM(K43:M43)</f>
        <v>0</v>
      </c>
      <c r="K43" s="28"/>
      <c r="L43" s="28"/>
      <c r="M43" s="28"/>
      <c r="N43" s="9">
        <f t="shared" si="5"/>
        <v>0</v>
      </c>
      <c r="O43" s="28">
        <f t="shared" ref="O43:Q50" si="49">G43-K43</f>
        <v>0</v>
      </c>
      <c r="P43" s="28">
        <f t="shared" si="49"/>
        <v>0</v>
      </c>
      <c r="Q43" s="28">
        <f t="shared" si="49"/>
        <v>0</v>
      </c>
    </row>
    <row r="44" spans="1:17" s="51" customFormat="1" ht="32.450000000000003" customHeight="1" x14ac:dyDescent="0.25">
      <c r="A44" s="48">
        <f t="shared" ref="A44:B44" si="50">A43+1</f>
        <v>31</v>
      </c>
      <c r="B44" s="48">
        <f t="shared" si="50"/>
        <v>31</v>
      </c>
      <c r="C44" s="49" t="s">
        <v>21</v>
      </c>
      <c r="D44" s="52" t="s">
        <v>14</v>
      </c>
      <c r="E44" s="53" t="s">
        <v>29</v>
      </c>
      <c r="F44" s="28">
        <f t="shared" si="48"/>
        <v>1000</v>
      </c>
      <c r="G44" s="28"/>
      <c r="H44" s="28"/>
      <c r="I44" s="28">
        <v>1000</v>
      </c>
      <c r="J44" s="28">
        <f>SUM(K44:M44)</f>
        <v>0</v>
      </c>
      <c r="K44" s="28"/>
      <c r="L44" s="28"/>
      <c r="M44" s="28">
        <v>0</v>
      </c>
      <c r="N44" s="9">
        <f t="shared" si="5"/>
        <v>1000</v>
      </c>
      <c r="O44" s="28">
        <f t="shared" si="49"/>
        <v>0</v>
      </c>
      <c r="P44" s="28">
        <f t="shared" si="49"/>
        <v>0</v>
      </c>
      <c r="Q44" s="28">
        <f t="shared" si="49"/>
        <v>1000</v>
      </c>
    </row>
    <row r="45" spans="1:17" s="51" customFormat="1" ht="32.450000000000003" customHeight="1" x14ac:dyDescent="0.25">
      <c r="A45" s="48">
        <f t="shared" ref="A45:B45" si="51">A44+1</f>
        <v>32</v>
      </c>
      <c r="B45" s="48">
        <f t="shared" si="51"/>
        <v>32</v>
      </c>
      <c r="C45" s="49" t="s">
        <v>22</v>
      </c>
      <c r="D45" s="52" t="s">
        <v>14</v>
      </c>
      <c r="E45" s="53" t="s">
        <v>29</v>
      </c>
      <c r="F45" s="28">
        <f t="shared" si="48"/>
        <v>0</v>
      </c>
      <c r="G45" s="28"/>
      <c r="H45" s="28"/>
      <c r="I45" s="28"/>
      <c r="J45" s="28">
        <f>SUM(K45:M45)</f>
        <v>0</v>
      </c>
      <c r="K45" s="28"/>
      <c r="L45" s="28"/>
      <c r="M45" s="28">
        <v>0</v>
      </c>
      <c r="N45" s="9">
        <f t="shared" si="5"/>
        <v>0</v>
      </c>
      <c r="O45" s="28">
        <f t="shared" si="49"/>
        <v>0</v>
      </c>
      <c r="P45" s="28">
        <f t="shared" si="49"/>
        <v>0</v>
      </c>
      <c r="Q45" s="28">
        <f t="shared" si="49"/>
        <v>0</v>
      </c>
    </row>
    <row r="46" spans="1:17" s="51" customFormat="1" ht="32.450000000000003" customHeight="1" x14ac:dyDescent="0.25">
      <c r="A46" s="48">
        <f t="shared" ref="A46:B46" si="52">A45+1</f>
        <v>33</v>
      </c>
      <c r="B46" s="48">
        <f t="shared" si="52"/>
        <v>33</v>
      </c>
      <c r="C46" s="49" t="s">
        <v>23</v>
      </c>
      <c r="D46" s="52" t="s">
        <v>14</v>
      </c>
      <c r="E46" s="53" t="s">
        <v>29</v>
      </c>
      <c r="F46" s="28">
        <f t="shared" si="48"/>
        <v>0</v>
      </c>
      <c r="G46" s="28"/>
      <c r="H46" s="28"/>
      <c r="I46" s="28"/>
      <c r="J46" s="28">
        <f>SUM(K46:M46)</f>
        <v>0</v>
      </c>
      <c r="K46" s="28"/>
      <c r="L46" s="28"/>
      <c r="M46" s="28">
        <v>0</v>
      </c>
      <c r="N46" s="9">
        <f t="shared" si="5"/>
        <v>0</v>
      </c>
      <c r="O46" s="28">
        <f t="shared" si="49"/>
        <v>0</v>
      </c>
      <c r="P46" s="28">
        <f t="shared" si="49"/>
        <v>0</v>
      </c>
      <c r="Q46" s="28">
        <f t="shared" si="49"/>
        <v>0</v>
      </c>
    </row>
    <row r="47" spans="1:17" s="51" customFormat="1" ht="44.45" customHeight="1" x14ac:dyDescent="0.25">
      <c r="A47" s="48">
        <f t="shared" ref="A47:B47" si="53">A46+1</f>
        <v>34</v>
      </c>
      <c r="B47" s="48">
        <f t="shared" si="53"/>
        <v>34</v>
      </c>
      <c r="C47" s="49" t="s">
        <v>36</v>
      </c>
      <c r="D47" s="52" t="s">
        <v>14</v>
      </c>
      <c r="E47" s="53" t="s">
        <v>29</v>
      </c>
      <c r="F47" s="28">
        <f t="shared" si="48"/>
        <v>0</v>
      </c>
      <c r="G47" s="28"/>
      <c r="H47" s="28"/>
      <c r="I47" s="28"/>
      <c r="J47" s="28">
        <f>SUM(K47:M47)</f>
        <v>0</v>
      </c>
      <c r="K47" s="28"/>
      <c r="L47" s="28"/>
      <c r="M47" s="28"/>
      <c r="N47" s="9">
        <f t="shared" si="5"/>
        <v>0</v>
      </c>
      <c r="O47" s="28">
        <f t="shared" si="49"/>
        <v>0</v>
      </c>
      <c r="P47" s="28">
        <f t="shared" si="49"/>
        <v>0</v>
      </c>
      <c r="Q47" s="28">
        <f t="shared" si="49"/>
        <v>0</v>
      </c>
    </row>
    <row r="48" spans="1:17" s="51" customFormat="1" ht="32.450000000000003" customHeight="1" x14ac:dyDescent="0.25">
      <c r="A48" s="48">
        <f t="shared" ref="A48:B48" si="54">A47+1</f>
        <v>35</v>
      </c>
      <c r="B48" s="48">
        <f t="shared" si="54"/>
        <v>35</v>
      </c>
      <c r="C48" s="49" t="s">
        <v>189</v>
      </c>
      <c r="D48" s="52" t="s">
        <v>14</v>
      </c>
      <c r="E48" s="53" t="s">
        <v>29</v>
      </c>
      <c r="F48" s="28">
        <f t="shared" si="48"/>
        <v>6100</v>
      </c>
      <c r="G48" s="28"/>
      <c r="H48" s="28"/>
      <c r="I48" s="28">
        <v>6100</v>
      </c>
      <c r="J48" s="28">
        <f t="shared" ref="J48:J133" si="55">SUM(K48:M48)</f>
        <v>3000</v>
      </c>
      <c r="K48" s="28"/>
      <c r="L48" s="28"/>
      <c r="M48" s="28">
        <v>3000</v>
      </c>
      <c r="N48" s="9">
        <f t="shared" si="5"/>
        <v>3100</v>
      </c>
      <c r="O48" s="28">
        <f t="shared" si="49"/>
        <v>0</v>
      </c>
      <c r="P48" s="28">
        <f t="shared" si="49"/>
        <v>0</v>
      </c>
      <c r="Q48" s="28">
        <f t="shared" si="49"/>
        <v>3100</v>
      </c>
    </row>
    <row r="49" spans="1:17" s="51" customFormat="1" ht="32.450000000000003" customHeight="1" x14ac:dyDescent="0.25">
      <c r="A49" s="48">
        <f t="shared" ref="A49:B49" si="56">A48+1</f>
        <v>36</v>
      </c>
      <c r="B49" s="48">
        <f t="shared" si="56"/>
        <v>36</v>
      </c>
      <c r="C49" s="56" t="s">
        <v>40</v>
      </c>
      <c r="D49" s="52" t="s">
        <v>14</v>
      </c>
      <c r="E49" s="53" t="s">
        <v>29</v>
      </c>
      <c r="F49" s="28">
        <f t="shared" si="48"/>
        <v>4999.8</v>
      </c>
      <c r="G49" s="28"/>
      <c r="H49" s="28"/>
      <c r="I49" s="28">
        <v>4999.8</v>
      </c>
      <c r="J49" s="28">
        <f t="shared" si="55"/>
        <v>0</v>
      </c>
      <c r="K49" s="28"/>
      <c r="L49" s="28"/>
      <c r="M49" s="28">
        <v>0</v>
      </c>
      <c r="N49" s="9">
        <f t="shared" si="5"/>
        <v>4999.8</v>
      </c>
      <c r="O49" s="28">
        <f t="shared" si="49"/>
        <v>0</v>
      </c>
      <c r="P49" s="28">
        <f t="shared" si="49"/>
        <v>0</v>
      </c>
      <c r="Q49" s="28">
        <f t="shared" si="49"/>
        <v>4999.8</v>
      </c>
    </row>
    <row r="50" spans="1:17" s="51" customFormat="1" ht="32.450000000000003" customHeight="1" x14ac:dyDescent="0.25">
      <c r="A50" s="48">
        <f t="shared" ref="A50:B50" si="57">A49+1</f>
        <v>37</v>
      </c>
      <c r="B50" s="48">
        <f t="shared" si="57"/>
        <v>37</v>
      </c>
      <c r="C50" s="56" t="s">
        <v>54</v>
      </c>
      <c r="D50" s="52" t="s">
        <v>14</v>
      </c>
      <c r="E50" s="53" t="s">
        <v>29</v>
      </c>
      <c r="F50" s="28">
        <f t="shared" si="48"/>
        <v>10000</v>
      </c>
      <c r="G50" s="28"/>
      <c r="H50" s="28"/>
      <c r="I50" s="28">
        <v>10000</v>
      </c>
      <c r="J50" s="28">
        <f t="shared" si="55"/>
        <v>0</v>
      </c>
      <c r="K50" s="28"/>
      <c r="L50" s="28"/>
      <c r="M50" s="28"/>
      <c r="N50" s="9">
        <f t="shared" si="5"/>
        <v>10000</v>
      </c>
      <c r="O50" s="28">
        <f t="shared" si="49"/>
        <v>0</v>
      </c>
      <c r="P50" s="28">
        <f t="shared" si="49"/>
        <v>0</v>
      </c>
      <c r="Q50" s="28">
        <f t="shared" si="49"/>
        <v>10000</v>
      </c>
    </row>
    <row r="51" spans="1:17" s="51" customFormat="1" ht="32.450000000000003" customHeight="1" x14ac:dyDescent="0.25">
      <c r="A51" s="48">
        <f t="shared" ref="A51:B51" si="58">A50+1</f>
        <v>38</v>
      </c>
      <c r="B51" s="48">
        <f t="shared" si="58"/>
        <v>38</v>
      </c>
      <c r="C51" s="56" t="s">
        <v>162</v>
      </c>
      <c r="D51" s="52" t="s">
        <v>160</v>
      </c>
      <c r="E51" s="53" t="s">
        <v>29</v>
      </c>
      <c r="F51" s="28">
        <f t="shared" si="48"/>
        <v>10680</v>
      </c>
      <c r="G51" s="28"/>
      <c r="H51" s="28"/>
      <c r="I51" s="28">
        <v>10680</v>
      </c>
      <c r="J51" s="28"/>
      <c r="K51" s="28"/>
      <c r="L51" s="28"/>
      <c r="M51" s="28"/>
      <c r="N51" s="9">
        <f t="shared" si="5"/>
        <v>10680</v>
      </c>
      <c r="O51" s="28"/>
      <c r="P51" s="28"/>
      <c r="Q51" s="28">
        <v>10680</v>
      </c>
    </row>
    <row r="52" spans="1:17" s="51" customFormat="1" ht="32.450000000000003" customHeight="1" x14ac:dyDescent="0.25">
      <c r="A52" s="48">
        <f t="shared" ref="A52:B52" si="59">A51+1</f>
        <v>39</v>
      </c>
      <c r="B52" s="48">
        <f t="shared" si="59"/>
        <v>39</v>
      </c>
      <c r="C52" s="56" t="s">
        <v>163</v>
      </c>
      <c r="D52" s="52" t="s">
        <v>160</v>
      </c>
      <c r="E52" s="53" t="s">
        <v>29</v>
      </c>
      <c r="F52" s="28">
        <f t="shared" si="48"/>
        <v>9353</v>
      </c>
      <c r="G52" s="28"/>
      <c r="H52" s="28"/>
      <c r="I52" s="28">
        <v>9353</v>
      </c>
      <c r="J52" s="28"/>
      <c r="K52" s="28"/>
      <c r="L52" s="28"/>
      <c r="M52" s="28"/>
      <c r="N52" s="9">
        <f t="shared" si="5"/>
        <v>9353</v>
      </c>
      <c r="O52" s="28"/>
      <c r="P52" s="28"/>
      <c r="Q52" s="28">
        <v>9353</v>
      </c>
    </row>
    <row r="53" spans="1:17" s="51" customFormat="1" ht="32.450000000000003" customHeight="1" x14ac:dyDescent="0.25">
      <c r="A53" s="48">
        <f t="shared" ref="A53:B53" si="60">A52+1</f>
        <v>40</v>
      </c>
      <c r="B53" s="48">
        <f t="shared" si="60"/>
        <v>40</v>
      </c>
      <c r="C53" s="56" t="s">
        <v>164</v>
      </c>
      <c r="D53" s="52" t="s">
        <v>160</v>
      </c>
      <c r="E53" s="53" t="s">
        <v>29</v>
      </c>
      <c r="F53" s="28">
        <f t="shared" si="48"/>
        <v>1590</v>
      </c>
      <c r="G53" s="28"/>
      <c r="H53" s="28"/>
      <c r="I53" s="28">
        <v>1590</v>
      </c>
      <c r="J53" s="28"/>
      <c r="K53" s="28"/>
      <c r="L53" s="28"/>
      <c r="M53" s="28"/>
      <c r="N53" s="9">
        <f t="shared" si="5"/>
        <v>1590</v>
      </c>
      <c r="O53" s="28"/>
      <c r="P53" s="28"/>
      <c r="Q53" s="28">
        <v>1590</v>
      </c>
    </row>
    <row r="54" spans="1:17" s="51" customFormat="1" ht="32.450000000000003" customHeight="1" x14ac:dyDescent="0.25">
      <c r="A54" s="48">
        <f t="shared" ref="A54:B54" si="61">A53+1</f>
        <v>41</v>
      </c>
      <c r="B54" s="48">
        <f t="shared" si="61"/>
        <v>41</v>
      </c>
      <c r="C54" s="56" t="s">
        <v>165</v>
      </c>
      <c r="D54" s="52" t="s">
        <v>160</v>
      </c>
      <c r="E54" s="53" t="s">
        <v>29</v>
      </c>
      <c r="F54" s="28">
        <f t="shared" si="48"/>
        <v>1260</v>
      </c>
      <c r="G54" s="28"/>
      <c r="H54" s="28"/>
      <c r="I54" s="28">
        <v>1260</v>
      </c>
      <c r="J54" s="28"/>
      <c r="K54" s="28"/>
      <c r="L54" s="28"/>
      <c r="M54" s="28"/>
      <c r="N54" s="9">
        <f t="shared" si="5"/>
        <v>1260</v>
      </c>
      <c r="O54" s="28"/>
      <c r="P54" s="28"/>
      <c r="Q54" s="28">
        <v>1260</v>
      </c>
    </row>
    <row r="55" spans="1:17" s="51" customFormat="1" ht="32.450000000000003" customHeight="1" x14ac:dyDescent="0.25">
      <c r="A55" s="48">
        <f t="shared" ref="A55:B55" si="62">A54+1</f>
        <v>42</v>
      </c>
      <c r="B55" s="48">
        <f t="shared" si="62"/>
        <v>42</v>
      </c>
      <c r="C55" s="56" t="s">
        <v>166</v>
      </c>
      <c r="D55" s="52" t="s">
        <v>160</v>
      </c>
      <c r="E55" s="53" t="s">
        <v>29</v>
      </c>
      <c r="F55" s="28">
        <f t="shared" si="48"/>
        <v>60</v>
      </c>
      <c r="G55" s="28"/>
      <c r="H55" s="28"/>
      <c r="I55" s="28">
        <v>60</v>
      </c>
      <c r="J55" s="28"/>
      <c r="K55" s="28"/>
      <c r="L55" s="28"/>
      <c r="M55" s="28"/>
      <c r="N55" s="9">
        <f t="shared" si="5"/>
        <v>60</v>
      </c>
      <c r="O55" s="28"/>
      <c r="P55" s="28"/>
      <c r="Q55" s="28">
        <v>60</v>
      </c>
    </row>
    <row r="56" spans="1:17" s="51" customFormat="1" ht="32.450000000000003" customHeight="1" x14ac:dyDescent="0.25">
      <c r="A56" s="48">
        <f t="shared" ref="A56:B56" si="63">A55+1</f>
        <v>43</v>
      </c>
      <c r="B56" s="48">
        <f t="shared" si="63"/>
        <v>43</v>
      </c>
      <c r="C56" s="56" t="s">
        <v>188</v>
      </c>
      <c r="D56" s="52" t="s">
        <v>160</v>
      </c>
      <c r="E56" s="53" t="s">
        <v>29</v>
      </c>
      <c r="F56" s="28">
        <f t="shared" si="48"/>
        <v>260</v>
      </c>
      <c r="G56" s="28"/>
      <c r="H56" s="28"/>
      <c r="I56" s="28">
        <v>260</v>
      </c>
      <c r="J56" s="28"/>
      <c r="K56" s="28"/>
      <c r="L56" s="28"/>
      <c r="M56" s="28"/>
      <c r="N56" s="9">
        <f t="shared" si="5"/>
        <v>260</v>
      </c>
      <c r="O56" s="28"/>
      <c r="P56" s="28"/>
      <c r="Q56" s="28">
        <v>260</v>
      </c>
    </row>
    <row r="57" spans="1:17" s="51" customFormat="1" ht="32.450000000000003" customHeight="1" x14ac:dyDescent="0.25">
      <c r="A57" s="48">
        <f t="shared" ref="A57:B57" si="64">A56+1</f>
        <v>44</v>
      </c>
      <c r="B57" s="48">
        <f t="shared" si="64"/>
        <v>44</v>
      </c>
      <c r="C57" s="56" t="s">
        <v>167</v>
      </c>
      <c r="D57" s="52" t="s">
        <v>160</v>
      </c>
      <c r="E57" s="53" t="s">
        <v>29</v>
      </c>
      <c r="F57" s="28">
        <f t="shared" si="48"/>
        <v>445</v>
      </c>
      <c r="G57" s="28"/>
      <c r="H57" s="28"/>
      <c r="I57" s="28">
        <v>445</v>
      </c>
      <c r="J57" s="28"/>
      <c r="K57" s="28"/>
      <c r="L57" s="28"/>
      <c r="M57" s="28"/>
      <c r="N57" s="9">
        <f t="shared" si="5"/>
        <v>445</v>
      </c>
      <c r="O57" s="28"/>
      <c r="P57" s="28"/>
      <c r="Q57" s="28">
        <v>445</v>
      </c>
    </row>
    <row r="58" spans="1:17" s="51" customFormat="1" ht="32.450000000000003" customHeight="1" x14ac:dyDescent="0.25">
      <c r="A58" s="48">
        <f t="shared" ref="A58:B58" si="65">A57+1</f>
        <v>45</v>
      </c>
      <c r="B58" s="48">
        <f t="shared" si="65"/>
        <v>45</v>
      </c>
      <c r="C58" s="56" t="s">
        <v>168</v>
      </c>
      <c r="D58" s="52" t="s">
        <v>160</v>
      </c>
      <c r="E58" s="53" t="s">
        <v>29</v>
      </c>
      <c r="F58" s="28">
        <f t="shared" si="48"/>
        <v>60</v>
      </c>
      <c r="G58" s="28"/>
      <c r="H58" s="28"/>
      <c r="I58" s="28">
        <v>60</v>
      </c>
      <c r="J58" s="28"/>
      <c r="K58" s="28"/>
      <c r="L58" s="28"/>
      <c r="M58" s="28"/>
      <c r="N58" s="9">
        <f t="shared" si="5"/>
        <v>60</v>
      </c>
      <c r="O58" s="28"/>
      <c r="P58" s="28"/>
      <c r="Q58" s="28">
        <v>60</v>
      </c>
    </row>
    <row r="59" spans="1:17" s="51" customFormat="1" ht="32.450000000000003" customHeight="1" x14ac:dyDescent="0.25">
      <c r="A59" s="48">
        <f t="shared" ref="A59:B59" si="66">A58+1</f>
        <v>46</v>
      </c>
      <c r="B59" s="48">
        <f t="shared" si="66"/>
        <v>46</v>
      </c>
      <c r="C59" s="56" t="s">
        <v>169</v>
      </c>
      <c r="D59" s="52" t="s">
        <v>160</v>
      </c>
      <c r="E59" s="53" t="s">
        <v>29</v>
      </c>
      <c r="F59" s="28">
        <f t="shared" si="48"/>
        <v>335</v>
      </c>
      <c r="G59" s="28"/>
      <c r="H59" s="28"/>
      <c r="I59" s="28">
        <v>335</v>
      </c>
      <c r="J59" s="28"/>
      <c r="K59" s="28"/>
      <c r="L59" s="28"/>
      <c r="M59" s="28"/>
      <c r="N59" s="9">
        <f t="shared" si="5"/>
        <v>335</v>
      </c>
      <c r="O59" s="28"/>
      <c r="P59" s="28"/>
      <c r="Q59" s="28">
        <v>335</v>
      </c>
    </row>
    <row r="60" spans="1:17" s="51" customFormat="1" ht="32.450000000000003" customHeight="1" x14ac:dyDescent="0.25">
      <c r="A60" s="48">
        <f t="shared" ref="A60:B60" si="67">A59+1</f>
        <v>47</v>
      </c>
      <c r="B60" s="48">
        <f t="shared" si="67"/>
        <v>47</v>
      </c>
      <c r="C60" s="56" t="s">
        <v>170</v>
      </c>
      <c r="D60" s="52" t="s">
        <v>160</v>
      </c>
      <c r="E60" s="53" t="s">
        <v>29</v>
      </c>
      <c r="F60" s="28">
        <f t="shared" si="48"/>
        <v>640</v>
      </c>
      <c r="G60" s="28"/>
      <c r="H60" s="28"/>
      <c r="I60" s="28">
        <v>640</v>
      </c>
      <c r="J60" s="28"/>
      <c r="K60" s="28"/>
      <c r="L60" s="28"/>
      <c r="M60" s="28"/>
      <c r="N60" s="9">
        <f t="shared" si="5"/>
        <v>640</v>
      </c>
      <c r="O60" s="28"/>
      <c r="P60" s="28"/>
      <c r="Q60" s="28">
        <v>640</v>
      </c>
    </row>
    <row r="61" spans="1:17" s="51" customFormat="1" ht="32.450000000000003" customHeight="1" x14ac:dyDescent="0.25">
      <c r="A61" s="48">
        <f t="shared" ref="A61:B61" si="68">A60+1</f>
        <v>48</v>
      </c>
      <c r="B61" s="48">
        <f t="shared" si="68"/>
        <v>48</v>
      </c>
      <c r="C61" s="56" t="s">
        <v>172</v>
      </c>
      <c r="D61" s="52" t="s">
        <v>160</v>
      </c>
      <c r="E61" s="53" t="s">
        <v>29</v>
      </c>
      <c r="F61" s="28">
        <v>992.88199999999995</v>
      </c>
      <c r="G61" s="28"/>
      <c r="H61" s="28"/>
      <c r="I61" s="28">
        <v>992.9</v>
      </c>
      <c r="J61" s="28"/>
      <c r="K61" s="28"/>
      <c r="L61" s="28"/>
      <c r="M61" s="28"/>
      <c r="N61" s="9"/>
      <c r="O61" s="28"/>
      <c r="P61" s="28"/>
      <c r="Q61" s="28"/>
    </row>
    <row r="62" spans="1:17" s="51" customFormat="1" ht="32.450000000000003" customHeight="1" x14ac:dyDescent="0.25">
      <c r="A62" s="48">
        <f>A61+1</f>
        <v>49</v>
      </c>
      <c r="B62" s="48">
        <f>B61+1</f>
        <v>49</v>
      </c>
      <c r="C62" s="56" t="s">
        <v>173</v>
      </c>
      <c r="D62" s="52" t="s">
        <v>160</v>
      </c>
      <c r="E62" s="53" t="s">
        <v>29</v>
      </c>
      <c r="F62" s="28">
        <v>500</v>
      </c>
      <c r="G62" s="28"/>
      <c r="H62" s="28">
        <v>300</v>
      </c>
      <c r="I62" s="28">
        <v>200</v>
      </c>
      <c r="J62" s="28">
        <f>K62+L62+M62</f>
        <v>0</v>
      </c>
      <c r="K62" s="28"/>
      <c r="L62" s="28"/>
      <c r="M62" s="28"/>
      <c r="N62" s="9"/>
      <c r="O62" s="28"/>
      <c r="P62" s="28"/>
      <c r="Q62" s="28"/>
    </row>
    <row r="63" spans="1:17" s="51" customFormat="1" ht="32.450000000000003" customHeight="1" x14ac:dyDescent="0.25">
      <c r="A63" s="48">
        <f t="shared" ref="A63:B63" si="69">A62+1</f>
        <v>50</v>
      </c>
      <c r="B63" s="48">
        <f t="shared" si="69"/>
        <v>50</v>
      </c>
      <c r="C63" s="56" t="s">
        <v>174</v>
      </c>
      <c r="D63" s="52" t="s">
        <v>14</v>
      </c>
      <c r="E63" s="53" t="s">
        <v>29</v>
      </c>
      <c r="F63" s="28">
        <v>3000</v>
      </c>
      <c r="G63" s="28"/>
      <c r="H63" s="28"/>
      <c r="I63" s="28">
        <f>F63</f>
        <v>3000</v>
      </c>
      <c r="J63" s="28"/>
      <c r="K63" s="28"/>
      <c r="L63" s="28"/>
      <c r="M63" s="28"/>
      <c r="N63" s="9"/>
      <c r="O63" s="28"/>
      <c r="P63" s="28"/>
      <c r="Q63" s="28"/>
    </row>
    <row r="64" spans="1:17" s="51" customFormat="1" ht="32.450000000000003" customHeight="1" x14ac:dyDescent="0.25">
      <c r="A64" s="48">
        <f t="shared" ref="A64:B64" si="70">A63+1</f>
        <v>51</v>
      </c>
      <c r="B64" s="48">
        <f t="shared" si="70"/>
        <v>51</v>
      </c>
      <c r="C64" s="56" t="s">
        <v>175</v>
      </c>
      <c r="D64" s="52" t="s">
        <v>14</v>
      </c>
      <c r="E64" s="53" t="s">
        <v>29</v>
      </c>
      <c r="F64" s="28">
        <v>7000</v>
      </c>
      <c r="G64" s="28"/>
      <c r="H64" s="28"/>
      <c r="I64" s="28">
        <f t="shared" ref="I64:I65" si="71">F64</f>
        <v>7000</v>
      </c>
      <c r="J64" s="28"/>
      <c r="K64" s="28"/>
      <c r="L64" s="28"/>
      <c r="M64" s="28"/>
      <c r="N64" s="9"/>
      <c r="O64" s="28"/>
      <c r="P64" s="28"/>
      <c r="Q64" s="28"/>
    </row>
    <row r="65" spans="1:19" s="51" customFormat="1" ht="32.450000000000003" customHeight="1" x14ac:dyDescent="0.25">
      <c r="A65" s="48">
        <f t="shared" ref="A65:B65" si="72">A64+1</f>
        <v>52</v>
      </c>
      <c r="B65" s="48">
        <f t="shared" si="72"/>
        <v>52</v>
      </c>
      <c r="C65" s="56" t="s">
        <v>176</v>
      </c>
      <c r="D65" s="52" t="s">
        <v>14</v>
      </c>
      <c r="E65" s="53" t="s">
        <v>29</v>
      </c>
      <c r="F65" s="28">
        <v>6700</v>
      </c>
      <c r="G65" s="28"/>
      <c r="H65" s="28"/>
      <c r="I65" s="28">
        <f t="shared" si="71"/>
        <v>6700</v>
      </c>
      <c r="J65" s="28"/>
      <c r="K65" s="28"/>
      <c r="L65" s="28"/>
      <c r="M65" s="28"/>
      <c r="N65" s="9"/>
      <c r="O65" s="28"/>
      <c r="P65" s="28"/>
      <c r="Q65" s="28"/>
    </row>
    <row r="66" spans="1:19" s="51" customFormat="1" ht="32.450000000000003" customHeight="1" x14ac:dyDescent="0.25">
      <c r="A66" s="48">
        <f t="shared" ref="A66:B66" si="73">A65+1</f>
        <v>53</v>
      </c>
      <c r="B66" s="48">
        <f t="shared" si="73"/>
        <v>53</v>
      </c>
      <c r="C66" s="56" t="s">
        <v>171</v>
      </c>
      <c r="D66" s="52" t="s">
        <v>160</v>
      </c>
      <c r="E66" s="53" t="s">
        <v>29</v>
      </c>
      <c r="F66" s="28">
        <f t="shared" si="48"/>
        <v>1870</v>
      </c>
      <c r="G66" s="28"/>
      <c r="H66" s="28"/>
      <c r="I66" s="28">
        <v>1870</v>
      </c>
      <c r="J66" s="28"/>
      <c r="K66" s="28"/>
      <c r="L66" s="28"/>
      <c r="M66" s="28"/>
      <c r="N66" s="9">
        <f t="shared" si="5"/>
        <v>1870</v>
      </c>
      <c r="O66" s="28"/>
      <c r="P66" s="28"/>
      <c r="Q66" s="28">
        <v>1870</v>
      </c>
    </row>
    <row r="67" spans="1:19" s="43" customFormat="1" ht="21.6" customHeight="1" x14ac:dyDescent="0.25">
      <c r="A67" s="72" t="s">
        <v>32</v>
      </c>
      <c r="B67" s="72"/>
      <c r="C67" s="12" t="s">
        <v>130</v>
      </c>
      <c r="D67" s="13"/>
      <c r="E67" s="13"/>
      <c r="F67" s="10">
        <f>F68+F100+F107+F119+F173+F185</f>
        <v>735716.3</v>
      </c>
      <c r="G67" s="10">
        <f t="shared" ref="G67:Q67" si="74">G68+G100+G107+G119+G173+G185</f>
        <v>460980</v>
      </c>
      <c r="H67" s="10">
        <f t="shared" si="74"/>
        <v>251078.3</v>
      </c>
      <c r="I67" s="10">
        <f t="shared" si="74"/>
        <v>156658</v>
      </c>
      <c r="J67" s="10">
        <f t="shared" si="74"/>
        <v>1100</v>
      </c>
      <c r="K67" s="10">
        <f t="shared" si="74"/>
        <v>0</v>
      </c>
      <c r="L67" s="10">
        <f t="shared" si="74"/>
        <v>1100</v>
      </c>
      <c r="M67" s="10">
        <f t="shared" si="74"/>
        <v>0</v>
      </c>
      <c r="N67" s="10">
        <f t="shared" si="74"/>
        <v>154200</v>
      </c>
      <c r="O67" s="10">
        <f t="shared" si="74"/>
        <v>13700</v>
      </c>
      <c r="P67" s="10">
        <f t="shared" si="74"/>
        <v>136700</v>
      </c>
      <c r="Q67" s="10">
        <f t="shared" si="74"/>
        <v>3800</v>
      </c>
    </row>
    <row r="68" spans="1:19" s="16" customFormat="1" ht="21.6" customHeight="1" x14ac:dyDescent="0.25">
      <c r="A68" s="15"/>
      <c r="B68" s="15" t="s">
        <v>3</v>
      </c>
      <c r="C68" s="12" t="s">
        <v>59</v>
      </c>
      <c r="D68" s="13"/>
      <c r="E68" s="13"/>
      <c r="F68" s="10">
        <f t="shared" ref="F68:Q68" si="75">SUM(F69:F99)</f>
        <v>208578.3</v>
      </c>
      <c r="G68" s="10">
        <f t="shared" si="75"/>
        <v>72280</v>
      </c>
      <c r="H68" s="10">
        <f t="shared" si="75"/>
        <v>110578.3</v>
      </c>
      <c r="I68" s="10">
        <f t="shared" si="75"/>
        <v>25720</v>
      </c>
      <c r="J68" s="10">
        <f t="shared" si="75"/>
        <v>0</v>
      </c>
      <c r="K68" s="10">
        <f t="shared" si="75"/>
        <v>0</v>
      </c>
      <c r="L68" s="10">
        <f t="shared" si="75"/>
        <v>0</v>
      </c>
      <c r="M68" s="10">
        <f t="shared" si="75"/>
        <v>0</v>
      </c>
      <c r="N68" s="10">
        <f t="shared" si="75"/>
        <v>52100</v>
      </c>
      <c r="O68" s="10">
        <f t="shared" si="75"/>
        <v>0</v>
      </c>
      <c r="P68" s="10">
        <f t="shared" si="75"/>
        <v>52100</v>
      </c>
      <c r="Q68" s="10">
        <f t="shared" si="75"/>
        <v>0</v>
      </c>
    </row>
    <row r="69" spans="1:19" ht="21.6" customHeight="1" x14ac:dyDescent="0.25">
      <c r="A69" s="11">
        <f>A66+1</f>
        <v>54</v>
      </c>
      <c r="B69" s="11">
        <v>1</v>
      </c>
      <c r="C69" s="4" t="s">
        <v>63</v>
      </c>
      <c r="D69" s="52" t="s">
        <v>14</v>
      </c>
      <c r="E69" s="32">
        <v>2023</v>
      </c>
      <c r="F69" s="9">
        <v>4500</v>
      </c>
      <c r="G69" s="9">
        <v>3600</v>
      </c>
      <c r="H69" s="9">
        <v>0</v>
      </c>
      <c r="I69" s="9">
        <v>900</v>
      </c>
      <c r="J69" s="28">
        <f t="shared" si="55"/>
        <v>0</v>
      </c>
      <c r="K69" s="9"/>
      <c r="L69" s="9"/>
      <c r="M69" s="9"/>
      <c r="N69" s="9">
        <f t="shared" si="5"/>
        <v>0</v>
      </c>
      <c r="O69" s="9"/>
      <c r="P69" s="9"/>
      <c r="Q69" s="9"/>
      <c r="R69" s="17"/>
      <c r="S69" s="18"/>
    </row>
    <row r="70" spans="1:19" ht="21.6" customHeight="1" x14ac:dyDescent="0.25">
      <c r="A70" s="11">
        <f t="shared" ref="A70:B85" si="76">A69+1</f>
        <v>55</v>
      </c>
      <c r="B70" s="11">
        <f t="shared" si="76"/>
        <v>2</v>
      </c>
      <c r="C70" s="4" t="s">
        <v>139</v>
      </c>
      <c r="D70" s="52" t="s">
        <v>14</v>
      </c>
      <c r="E70" s="32">
        <v>2023</v>
      </c>
      <c r="F70" s="9">
        <v>9600</v>
      </c>
      <c r="G70" s="9"/>
      <c r="H70" s="9">
        <v>9600</v>
      </c>
      <c r="I70" s="9"/>
      <c r="J70" s="28">
        <f>SUM(K70:M70)</f>
        <v>0</v>
      </c>
      <c r="K70" s="9"/>
      <c r="L70" s="9"/>
      <c r="M70" s="9"/>
      <c r="N70" s="9">
        <f>SUM(O70:Q70)</f>
        <v>9600</v>
      </c>
      <c r="O70" s="9"/>
      <c r="P70" s="9">
        <v>9600</v>
      </c>
      <c r="Q70" s="9"/>
      <c r="R70" s="17"/>
      <c r="S70" s="20"/>
    </row>
    <row r="71" spans="1:19" ht="36.6" customHeight="1" x14ac:dyDescent="0.25">
      <c r="A71" s="11">
        <f t="shared" si="76"/>
        <v>56</v>
      </c>
      <c r="B71" s="11">
        <f t="shared" si="76"/>
        <v>3</v>
      </c>
      <c r="C71" s="4" t="s">
        <v>214</v>
      </c>
      <c r="D71" s="52" t="s">
        <v>14</v>
      </c>
      <c r="E71" s="32">
        <v>2023</v>
      </c>
      <c r="F71" s="9">
        <v>22000</v>
      </c>
      <c r="G71" s="9"/>
      <c r="H71" s="9">
        <v>22000</v>
      </c>
      <c r="I71" s="9"/>
      <c r="J71" s="28">
        <f t="shared" ref="J71:J99" si="77">SUM(K71:M71)</f>
        <v>0</v>
      </c>
      <c r="K71" s="9"/>
      <c r="L71" s="9"/>
      <c r="M71" s="9"/>
      <c r="N71" s="9">
        <f t="shared" ref="N71:N99" si="78">SUM(O71:Q71)</f>
        <v>0</v>
      </c>
      <c r="O71" s="9"/>
      <c r="P71" s="9"/>
      <c r="Q71" s="9"/>
      <c r="R71" s="17"/>
      <c r="S71" s="20"/>
    </row>
    <row r="72" spans="1:19" ht="21.6" customHeight="1" x14ac:dyDescent="0.25">
      <c r="A72" s="11">
        <f t="shared" si="76"/>
        <v>57</v>
      </c>
      <c r="B72" s="11">
        <f t="shared" si="76"/>
        <v>4</v>
      </c>
      <c r="C72" s="19" t="s">
        <v>64</v>
      </c>
      <c r="D72" s="52" t="s">
        <v>14</v>
      </c>
      <c r="E72" s="32">
        <v>2023</v>
      </c>
      <c r="F72" s="9">
        <v>2000</v>
      </c>
      <c r="G72" s="9">
        <v>1600</v>
      </c>
      <c r="H72" s="9">
        <v>0</v>
      </c>
      <c r="I72" s="9">
        <v>400</v>
      </c>
      <c r="J72" s="28">
        <f t="shared" si="77"/>
        <v>0</v>
      </c>
      <c r="K72" s="9"/>
      <c r="L72" s="9"/>
      <c r="M72" s="9"/>
      <c r="N72" s="9">
        <f t="shared" si="78"/>
        <v>0</v>
      </c>
      <c r="O72" s="9"/>
      <c r="P72" s="9"/>
      <c r="Q72" s="9"/>
      <c r="R72" s="17"/>
      <c r="S72" s="20"/>
    </row>
    <row r="73" spans="1:19" ht="21.6" customHeight="1" x14ac:dyDescent="0.25">
      <c r="A73" s="11">
        <f t="shared" si="76"/>
        <v>58</v>
      </c>
      <c r="B73" s="11">
        <f t="shared" si="76"/>
        <v>5</v>
      </c>
      <c r="C73" s="19" t="s">
        <v>65</v>
      </c>
      <c r="D73" s="52" t="s">
        <v>14</v>
      </c>
      <c r="E73" s="32">
        <v>2023</v>
      </c>
      <c r="F73" s="9">
        <v>5400</v>
      </c>
      <c r="G73" s="9">
        <v>3320</v>
      </c>
      <c r="H73" s="9">
        <v>0</v>
      </c>
      <c r="I73" s="9">
        <v>2080</v>
      </c>
      <c r="J73" s="28">
        <f t="shared" si="77"/>
        <v>0</v>
      </c>
      <c r="K73" s="9"/>
      <c r="L73" s="9"/>
      <c r="M73" s="9"/>
      <c r="N73" s="9">
        <f t="shared" si="78"/>
        <v>0</v>
      </c>
      <c r="O73" s="9"/>
      <c r="P73" s="9"/>
      <c r="Q73" s="9"/>
      <c r="R73" s="17"/>
      <c r="S73" s="20"/>
    </row>
    <row r="74" spans="1:19" ht="21.6" customHeight="1" x14ac:dyDescent="0.25">
      <c r="A74" s="11">
        <f t="shared" si="76"/>
        <v>59</v>
      </c>
      <c r="B74" s="11">
        <f t="shared" si="76"/>
        <v>6</v>
      </c>
      <c r="C74" s="19" t="s">
        <v>66</v>
      </c>
      <c r="D74" s="52" t="s">
        <v>14</v>
      </c>
      <c r="E74" s="32">
        <v>2023</v>
      </c>
      <c r="F74" s="9">
        <v>5400</v>
      </c>
      <c r="G74" s="9">
        <v>3320</v>
      </c>
      <c r="H74" s="9">
        <v>0</v>
      </c>
      <c r="I74" s="9">
        <v>2080</v>
      </c>
      <c r="J74" s="28">
        <f t="shared" si="77"/>
        <v>0</v>
      </c>
      <c r="K74" s="9"/>
      <c r="L74" s="9"/>
      <c r="M74" s="9"/>
      <c r="N74" s="9">
        <f t="shared" si="78"/>
        <v>0</v>
      </c>
      <c r="O74" s="9"/>
      <c r="P74" s="9"/>
      <c r="Q74" s="9"/>
      <c r="R74" s="17"/>
      <c r="S74" s="20"/>
    </row>
    <row r="75" spans="1:19" ht="21.6" customHeight="1" x14ac:dyDescent="0.25">
      <c r="A75" s="11">
        <f t="shared" si="76"/>
        <v>60</v>
      </c>
      <c r="B75" s="11">
        <f t="shared" si="76"/>
        <v>7</v>
      </c>
      <c r="C75" s="2" t="s">
        <v>67</v>
      </c>
      <c r="D75" s="52" t="s">
        <v>14</v>
      </c>
      <c r="E75" s="32">
        <v>2023</v>
      </c>
      <c r="F75" s="9">
        <v>5400</v>
      </c>
      <c r="G75" s="9">
        <v>3320</v>
      </c>
      <c r="H75" s="9">
        <v>0</v>
      </c>
      <c r="I75" s="9">
        <v>2080</v>
      </c>
      <c r="J75" s="28">
        <f t="shared" si="77"/>
        <v>0</v>
      </c>
      <c r="K75" s="9"/>
      <c r="L75" s="9"/>
      <c r="M75" s="9"/>
      <c r="N75" s="9">
        <f t="shared" si="78"/>
        <v>0</v>
      </c>
      <c r="O75" s="9"/>
      <c r="P75" s="9"/>
      <c r="Q75" s="9"/>
      <c r="R75" s="17"/>
      <c r="S75" s="20"/>
    </row>
    <row r="76" spans="1:19" ht="21.6" customHeight="1" x14ac:dyDescent="0.25">
      <c r="A76" s="11">
        <f t="shared" si="76"/>
        <v>61</v>
      </c>
      <c r="B76" s="11">
        <f t="shared" si="76"/>
        <v>8</v>
      </c>
      <c r="C76" s="2" t="s">
        <v>190</v>
      </c>
      <c r="D76" s="52" t="s">
        <v>14</v>
      </c>
      <c r="E76" s="32">
        <v>2023</v>
      </c>
      <c r="F76" s="9">
        <v>3600</v>
      </c>
      <c r="G76" s="9">
        <v>0</v>
      </c>
      <c r="H76" s="9">
        <v>3500</v>
      </c>
      <c r="I76" s="9">
        <v>100</v>
      </c>
      <c r="J76" s="28">
        <f t="shared" si="77"/>
        <v>0</v>
      </c>
      <c r="K76" s="9"/>
      <c r="L76" s="9"/>
      <c r="M76" s="9"/>
      <c r="N76" s="9">
        <f t="shared" si="78"/>
        <v>0</v>
      </c>
      <c r="O76" s="9"/>
      <c r="P76" s="9"/>
      <c r="Q76" s="9"/>
      <c r="R76" s="17"/>
      <c r="S76" s="20"/>
    </row>
    <row r="77" spans="1:19" ht="77.45" customHeight="1" x14ac:dyDescent="0.25">
      <c r="A77" s="11">
        <f t="shared" si="76"/>
        <v>62</v>
      </c>
      <c r="B77" s="11">
        <f t="shared" si="76"/>
        <v>9</v>
      </c>
      <c r="C77" s="2" t="s">
        <v>194</v>
      </c>
      <c r="D77" s="52" t="s">
        <v>14</v>
      </c>
      <c r="E77" s="32">
        <v>2023</v>
      </c>
      <c r="F77" s="9">
        <f>SUM(G77:I77)</f>
        <v>20978.3</v>
      </c>
      <c r="G77" s="9"/>
      <c r="H77" s="9">
        <v>20978.3</v>
      </c>
      <c r="I77" s="9"/>
      <c r="J77" s="28">
        <f t="shared" si="77"/>
        <v>0</v>
      </c>
      <c r="K77" s="9"/>
      <c r="L77" s="9"/>
      <c r="M77" s="9"/>
      <c r="N77" s="9">
        <f t="shared" si="78"/>
        <v>10000</v>
      </c>
      <c r="O77" s="9"/>
      <c r="P77" s="9">
        <v>10000</v>
      </c>
      <c r="Q77" s="9"/>
      <c r="R77" s="17"/>
      <c r="S77" s="20"/>
    </row>
    <row r="78" spans="1:19" ht="21.6" customHeight="1" x14ac:dyDescent="0.25">
      <c r="A78" s="11">
        <f t="shared" si="76"/>
        <v>63</v>
      </c>
      <c r="B78" s="11">
        <f t="shared" si="76"/>
        <v>10</v>
      </c>
      <c r="C78" s="2" t="s">
        <v>68</v>
      </c>
      <c r="D78" s="52" t="s">
        <v>14</v>
      </c>
      <c r="E78" s="32">
        <v>2023</v>
      </c>
      <c r="F78" s="9">
        <v>4500</v>
      </c>
      <c r="G78" s="9">
        <v>3600</v>
      </c>
      <c r="H78" s="9">
        <v>0</v>
      </c>
      <c r="I78" s="9">
        <v>900</v>
      </c>
      <c r="J78" s="28">
        <f t="shared" si="77"/>
        <v>0</v>
      </c>
      <c r="K78" s="9"/>
      <c r="L78" s="9"/>
      <c r="M78" s="9"/>
      <c r="N78" s="9">
        <f t="shared" si="78"/>
        <v>0</v>
      </c>
      <c r="O78" s="9"/>
      <c r="P78" s="9"/>
      <c r="Q78" s="9"/>
      <c r="R78" s="17"/>
      <c r="S78" s="20"/>
    </row>
    <row r="79" spans="1:19" ht="21.6" customHeight="1" x14ac:dyDescent="0.25">
      <c r="A79" s="11">
        <f t="shared" si="76"/>
        <v>64</v>
      </c>
      <c r="B79" s="11">
        <f t="shared" si="76"/>
        <v>11</v>
      </c>
      <c r="C79" s="2" t="s">
        <v>69</v>
      </c>
      <c r="D79" s="52" t="s">
        <v>14</v>
      </c>
      <c r="E79" s="32">
        <v>2023</v>
      </c>
      <c r="F79" s="9">
        <v>4500</v>
      </c>
      <c r="G79" s="9">
        <v>3600</v>
      </c>
      <c r="H79" s="9">
        <v>0</v>
      </c>
      <c r="I79" s="9">
        <v>900</v>
      </c>
      <c r="J79" s="28">
        <f t="shared" si="77"/>
        <v>0</v>
      </c>
      <c r="K79" s="9"/>
      <c r="L79" s="9"/>
      <c r="M79" s="9"/>
      <c r="N79" s="9">
        <f t="shared" si="78"/>
        <v>0</v>
      </c>
      <c r="O79" s="9"/>
      <c r="P79" s="9"/>
      <c r="Q79" s="9"/>
      <c r="R79" s="17"/>
      <c r="S79" s="20"/>
    </row>
    <row r="80" spans="1:19" ht="21.6" customHeight="1" x14ac:dyDescent="0.25">
      <c r="A80" s="11">
        <f t="shared" si="76"/>
        <v>65</v>
      </c>
      <c r="B80" s="11">
        <f t="shared" si="76"/>
        <v>12</v>
      </c>
      <c r="C80" s="2" t="s">
        <v>70</v>
      </c>
      <c r="D80" s="52" t="s">
        <v>14</v>
      </c>
      <c r="E80" s="32">
        <v>2023</v>
      </c>
      <c r="F80" s="9">
        <v>5400</v>
      </c>
      <c r="G80" s="9">
        <v>4320</v>
      </c>
      <c r="H80" s="9">
        <v>0</v>
      </c>
      <c r="I80" s="9">
        <v>1080</v>
      </c>
      <c r="J80" s="28">
        <f t="shared" si="77"/>
        <v>0</v>
      </c>
      <c r="K80" s="9"/>
      <c r="L80" s="9"/>
      <c r="M80" s="9"/>
      <c r="N80" s="9">
        <f t="shared" si="78"/>
        <v>0</v>
      </c>
      <c r="O80" s="9"/>
      <c r="P80" s="9"/>
      <c r="Q80" s="9"/>
      <c r="R80" s="17"/>
      <c r="S80" s="20"/>
    </row>
    <row r="81" spans="1:19" s="16" customFormat="1" ht="21.6" customHeight="1" x14ac:dyDescent="0.25">
      <c r="A81" s="11">
        <f t="shared" si="76"/>
        <v>66</v>
      </c>
      <c r="B81" s="11">
        <f t="shared" si="76"/>
        <v>13</v>
      </c>
      <c r="C81" s="19" t="s">
        <v>92</v>
      </c>
      <c r="D81" s="52" t="s">
        <v>14</v>
      </c>
      <c r="E81" s="32">
        <v>2023</v>
      </c>
      <c r="F81" s="9">
        <v>5400</v>
      </c>
      <c r="G81" s="9">
        <v>4320</v>
      </c>
      <c r="H81" s="9">
        <v>0</v>
      </c>
      <c r="I81" s="9">
        <v>1080</v>
      </c>
      <c r="J81" s="28">
        <f t="shared" si="77"/>
        <v>0</v>
      </c>
      <c r="K81" s="10"/>
      <c r="L81" s="10"/>
      <c r="M81" s="10"/>
      <c r="N81" s="9">
        <f t="shared" si="78"/>
        <v>0</v>
      </c>
      <c r="O81" s="9"/>
      <c r="P81" s="9"/>
      <c r="Q81" s="9"/>
      <c r="R81" s="17"/>
      <c r="S81" s="20"/>
    </row>
    <row r="82" spans="1:19" ht="21.6" customHeight="1" x14ac:dyDescent="0.25">
      <c r="A82" s="11">
        <f t="shared" si="76"/>
        <v>67</v>
      </c>
      <c r="B82" s="11">
        <f t="shared" si="76"/>
        <v>14</v>
      </c>
      <c r="C82" s="19" t="s">
        <v>186</v>
      </c>
      <c r="D82" s="52" t="s">
        <v>14</v>
      </c>
      <c r="E82" s="32">
        <v>2023</v>
      </c>
      <c r="F82" s="9">
        <f>SUM(G82:I82)</f>
        <v>10000</v>
      </c>
      <c r="G82" s="9"/>
      <c r="H82" s="9">
        <v>9000</v>
      </c>
      <c r="I82" s="9">
        <v>1000</v>
      </c>
      <c r="J82" s="28">
        <f t="shared" si="77"/>
        <v>0</v>
      </c>
      <c r="K82" s="9"/>
      <c r="L82" s="9"/>
      <c r="M82" s="9"/>
      <c r="N82" s="9">
        <f t="shared" si="78"/>
        <v>9000</v>
      </c>
      <c r="O82" s="9"/>
      <c r="P82" s="9">
        <v>9000</v>
      </c>
      <c r="Q82" s="9"/>
      <c r="R82" s="17"/>
      <c r="S82" s="20"/>
    </row>
    <row r="83" spans="1:19" s="16" customFormat="1" ht="21.6" customHeight="1" x14ac:dyDescent="0.25">
      <c r="A83" s="11">
        <f t="shared" si="76"/>
        <v>68</v>
      </c>
      <c r="B83" s="11">
        <f t="shared" si="76"/>
        <v>15</v>
      </c>
      <c r="C83" s="19" t="s">
        <v>93</v>
      </c>
      <c r="D83" s="52" t="s">
        <v>14</v>
      </c>
      <c r="E83" s="32">
        <v>2023</v>
      </c>
      <c r="F83" s="9">
        <v>5400</v>
      </c>
      <c r="G83" s="9">
        <v>4320</v>
      </c>
      <c r="H83" s="9">
        <v>0</v>
      </c>
      <c r="I83" s="9">
        <v>1080</v>
      </c>
      <c r="J83" s="28">
        <f t="shared" si="77"/>
        <v>0</v>
      </c>
      <c r="K83" s="9"/>
      <c r="L83" s="9"/>
      <c r="M83" s="9"/>
      <c r="N83" s="9">
        <f t="shared" si="78"/>
        <v>0</v>
      </c>
      <c r="O83" s="9"/>
      <c r="P83" s="9">
        <f t="shared" ref="P83" si="79">H83</f>
        <v>0</v>
      </c>
      <c r="Q83" s="9"/>
      <c r="R83" s="17"/>
      <c r="S83" s="20"/>
    </row>
    <row r="84" spans="1:19" s="16" customFormat="1" ht="21.6" customHeight="1" x14ac:dyDescent="0.25">
      <c r="A84" s="11">
        <f t="shared" si="76"/>
        <v>69</v>
      </c>
      <c r="B84" s="11">
        <f t="shared" si="76"/>
        <v>16</v>
      </c>
      <c r="C84" s="19" t="s">
        <v>94</v>
      </c>
      <c r="D84" s="52" t="s">
        <v>14</v>
      </c>
      <c r="E84" s="32">
        <v>2023</v>
      </c>
      <c r="F84" s="9">
        <v>5400</v>
      </c>
      <c r="G84" s="9">
        <v>4320</v>
      </c>
      <c r="H84" s="9">
        <v>0</v>
      </c>
      <c r="I84" s="9">
        <v>1080</v>
      </c>
      <c r="J84" s="28">
        <f t="shared" si="77"/>
        <v>0</v>
      </c>
      <c r="K84" s="9"/>
      <c r="L84" s="9"/>
      <c r="M84" s="9"/>
      <c r="N84" s="9">
        <f t="shared" si="78"/>
        <v>0</v>
      </c>
      <c r="O84" s="9"/>
      <c r="P84" s="9"/>
      <c r="Q84" s="9"/>
      <c r="R84" s="17"/>
      <c r="S84" s="20"/>
    </row>
    <row r="85" spans="1:19" s="16" customFormat="1" ht="21.6" customHeight="1" x14ac:dyDescent="0.25">
      <c r="A85" s="11">
        <f t="shared" si="76"/>
        <v>70</v>
      </c>
      <c r="B85" s="11">
        <f t="shared" si="76"/>
        <v>17</v>
      </c>
      <c r="C85" s="19" t="s">
        <v>95</v>
      </c>
      <c r="D85" s="52" t="s">
        <v>14</v>
      </c>
      <c r="E85" s="32">
        <v>2023</v>
      </c>
      <c r="F85" s="9">
        <v>5400</v>
      </c>
      <c r="G85" s="9">
        <v>4320</v>
      </c>
      <c r="H85" s="9">
        <v>0</v>
      </c>
      <c r="I85" s="9">
        <v>1080</v>
      </c>
      <c r="J85" s="28">
        <f t="shared" si="77"/>
        <v>0</v>
      </c>
      <c r="K85" s="9"/>
      <c r="L85" s="9"/>
      <c r="M85" s="9"/>
      <c r="N85" s="9">
        <f t="shared" si="78"/>
        <v>0</v>
      </c>
      <c r="O85" s="9"/>
      <c r="P85" s="9"/>
      <c r="Q85" s="9"/>
      <c r="R85" s="17"/>
      <c r="S85" s="20"/>
    </row>
    <row r="86" spans="1:19" s="16" customFormat="1" ht="21.6" customHeight="1" x14ac:dyDescent="0.25">
      <c r="A86" s="11">
        <f t="shared" ref="A86:B99" si="80">A85+1</f>
        <v>71</v>
      </c>
      <c r="B86" s="11">
        <f t="shared" si="80"/>
        <v>18</v>
      </c>
      <c r="C86" s="19" t="s">
        <v>96</v>
      </c>
      <c r="D86" s="52" t="s">
        <v>14</v>
      </c>
      <c r="E86" s="32">
        <v>2023</v>
      </c>
      <c r="F86" s="9">
        <v>5400</v>
      </c>
      <c r="G86" s="9">
        <v>4320</v>
      </c>
      <c r="H86" s="9">
        <v>0</v>
      </c>
      <c r="I86" s="9">
        <v>1080</v>
      </c>
      <c r="J86" s="28">
        <f t="shared" si="77"/>
        <v>0</v>
      </c>
      <c r="K86" s="9"/>
      <c r="L86" s="9"/>
      <c r="M86" s="9"/>
      <c r="N86" s="9">
        <f t="shared" si="78"/>
        <v>0</v>
      </c>
      <c r="O86" s="9"/>
      <c r="P86" s="9"/>
      <c r="Q86" s="9"/>
      <c r="R86" s="17"/>
      <c r="S86" s="20"/>
    </row>
    <row r="87" spans="1:19" s="16" customFormat="1" ht="21.6" customHeight="1" x14ac:dyDescent="0.25">
      <c r="A87" s="11">
        <f t="shared" si="80"/>
        <v>72</v>
      </c>
      <c r="B87" s="11">
        <f t="shared" si="80"/>
        <v>19</v>
      </c>
      <c r="C87" s="19" t="s">
        <v>97</v>
      </c>
      <c r="D87" s="52" t="s">
        <v>14</v>
      </c>
      <c r="E87" s="32">
        <v>2023</v>
      </c>
      <c r="F87" s="9">
        <v>5400</v>
      </c>
      <c r="G87" s="9">
        <v>4320</v>
      </c>
      <c r="H87" s="9">
        <v>0</v>
      </c>
      <c r="I87" s="9">
        <v>1080</v>
      </c>
      <c r="J87" s="28">
        <f t="shared" si="77"/>
        <v>0</v>
      </c>
      <c r="K87" s="9"/>
      <c r="L87" s="9"/>
      <c r="M87" s="9"/>
      <c r="N87" s="9">
        <f t="shared" si="78"/>
        <v>0</v>
      </c>
      <c r="O87" s="9"/>
      <c r="P87" s="9"/>
      <c r="Q87" s="9"/>
      <c r="R87" s="17"/>
      <c r="S87" s="20"/>
    </row>
    <row r="88" spans="1:19" s="16" customFormat="1" ht="21.6" customHeight="1" x14ac:dyDescent="0.25">
      <c r="A88" s="11">
        <f t="shared" si="80"/>
        <v>73</v>
      </c>
      <c r="B88" s="11">
        <f t="shared" si="80"/>
        <v>20</v>
      </c>
      <c r="C88" s="19" t="s">
        <v>98</v>
      </c>
      <c r="D88" s="52" t="s">
        <v>14</v>
      </c>
      <c r="E88" s="32">
        <v>2023</v>
      </c>
      <c r="F88" s="9">
        <v>3600</v>
      </c>
      <c r="G88" s="9">
        <v>0</v>
      </c>
      <c r="H88" s="9">
        <v>3500</v>
      </c>
      <c r="I88" s="9">
        <v>100.00000000000009</v>
      </c>
      <c r="J88" s="28">
        <f t="shared" si="77"/>
        <v>0</v>
      </c>
      <c r="K88" s="9"/>
      <c r="L88" s="9"/>
      <c r="M88" s="9"/>
      <c r="N88" s="9">
        <f t="shared" si="78"/>
        <v>0</v>
      </c>
      <c r="O88" s="9"/>
      <c r="P88" s="9"/>
      <c r="Q88" s="9"/>
      <c r="R88" s="17"/>
      <c r="S88" s="20"/>
    </row>
    <row r="89" spans="1:19" s="16" customFormat="1" ht="21.6" customHeight="1" x14ac:dyDescent="0.25">
      <c r="A89" s="11">
        <f t="shared" si="80"/>
        <v>74</v>
      </c>
      <c r="B89" s="11">
        <f t="shared" si="80"/>
        <v>21</v>
      </c>
      <c r="C89" s="19" t="s">
        <v>99</v>
      </c>
      <c r="D89" s="52" t="s">
        <v>14</v>
      </c>
      <c r="E89" s="32">
        <v>2023</v>
      </c>
      <c r="F89" s="9">
        <v>5400</v>
      </c>
      <c r="G89" s="9">
        <v>4320</v>
      </c>
      <c r="H89" s="9">
        <v>0</v>
      </c>
      <c r="I89" s="9">
        <v>1080</v>
      </c>
      <c r="J89" s="28">
        <f t="shared" si="77"/>
        <v>0</v>
      </c>
      <c r="K89" s="9"/>
      <c r="L89" s="9"/>
      <c r="M89" s="9"/>
      <c r="N89" s="9">
        <f t="shared" si="78"/>
        <v>0</v>
      </c>
      <c r="O89" s="9"/>
      <c r="P89" s="9"/>
      <c r="Q89" s="9"/>
      <c r="R89" s="17"/>
      <c r="S89" s="20"/>
    </row>
    <row r="90" spans="1:19" s="16" customFormat="1" ht="21.6" customHeight="1" x14ac:dyDescent="0.25">
      <c r="A90" s="11">
        <f t="shared" si="80"/>
        <v>75</v>
      </c>
      <c r="B90" s="11">
        <f t="shared" si="80"/>
        <v>22</v>
      </c>
      <c r="C90" s="19" t="s">
        <v>100</v>
      </c>
      <c r="D90" s="52" t="s">
        <v>14</v>
      </c>
      <c r="E90" s="32">
        <v>2023</v>
      </c>
      <c r="F90" s="9">
        <v>2000</v>
      </c>
      <c r="G90" s="9">
        <v>1600</v>
      </c>
      <c r="H90" s="9">
        <v>0</v>
      </c>
      <c r="I90" s="9">
        <v>399.99999999999989</v>
      </c>
      <c r="J90" s="28">
        <f t="shared" si="77"/>
        <v>0</v>
      </c>
      <c r="K90" s="9"/>
      <c r="L90" s="9"/>
      <c r="M90" s="9"/>
      <c r="N90" s="9">
        <f t="shared" si="78"/>
        <v>0</v>
      </c>
      <c r="O90" s="9"/>
      <c r="P90" s="9"/>
      <c r="Q90" s="9"/>
      <c r="R90" s="17"/>
      <c r="S90" s="20"/>
    </row>
    <row r="91" spans="1:19" s="16" customFormat="1" ht="21.6" customHeight="1" x14ac:dyDescent="0.25">
      <c r="A91" s="11">
        <f t="shared" si="80"/>
        <v>76</v>
      </c>
      <c r="B91" s="11">
        <f t="shared" si="80"/>
        <v>23</v>
      </c>
      <c r="C91" s="19" t="s">
        <v>101</v>
      </c>
      <c r="D91" s="52" t="s">
        <v>14</v>
      </c>
      <c r="E91" s="32">
        <v>2023</v>
      </c>
      <c r="F91" s="9">
        <v>4500</v>
      </c>
      <c r="G91" s="9">
        <v>0</v>
      </c>
      <c r="H91" s="9">
        <v>3500</v>
      </c>
      <c r="I91" s="9">
        <v>1000</v>
      </c>
      <c r="J91" s="28">
        <f t="shared" si="77"/>
        <v>0</v>
      </c>
      <c r="K91" s="9"/>
      <c r="L91" s="9"/>
      <c r="M91" s="9"/>
      <c r="N91" s="9">
        <f t="shared" si="78"/>
        <v>0</v>
      </c>
      <c r="O91" s="9"/>
      <c r="P91" s="9"/>
      <c r="Q91" s="9"/>
      <c r="R91" s="17"/>
      <c r="S91" s="20"/>
    </row>
    <row r="92" spans="1:19" s="16" customFormat="1" ht="21.6" customHeight="1" x14ac:dyDescent="0.25">
      <c r="A92" s="11">
        <f t="shared" si="80"/>
        <v>77</v>
      </c>
      <c r="B92" s="11">
        <f t="shared" si="80"/>
        <v>24</v>
      </c>
      <c r="C92" s="19" t="s">
        <v>102</v>
      </c>
      <c r="D92" s="52" t="s">
        <v>14</v>
      </c>
      <c r="E92" s="32">
        <v>2023</v>
      </c>
      <c r="F92" s="9">
        <v>5400</v>
      </c>
      <c r="G92" s="9">
        <v>4320</v>
      </c>
      <c r="H92" s="9">
        <v>0</v>
      </c>
      <c r="I92" s="9">
        <v>1080</v>
      </c>
      <c r="J92" s="28">
        <f t="shared" si="77"/>
        <v>0</v>
      </c>
      <c r="K92" s="9"/>
      <c r="L92" s="9"/>
      <c r="M92" s="9"/>
      <c r="N92" s="9">
        <f t="shared" si="78"/>
        <v>0</v>
      </c>
      <c r="O92" s="9"/>
      <c r="P92" s="9"/>
      <c r="Q92" s="9"/>
      <c r="R92" s="17"/>
      <c r="S92" s="20"/>
    </row>
    <row r="93" spans="1:19" s="16" customFormat="1" ht="21.6" customHeight="1" x14ac:dyDescent="0.25">
      <c r="A93" s="11">
        <f t="shared" si="80"/>
        <v>78</v>
      </c>
      <c r="B93" s="11">
        <f t="shared" si="80"/>
        <v>25</v>
      </c>
      <c r="C93" s="19" t="s">
        <v>103</v>
      </c>
      <c r="D93" s="52" t="s">
        <v>14</v>
      </c>
      <c r="E93" s="32">
        <v>2023</v>
      </c>
      <c r="F93" s="9">
        <v>3600</v>
      </c>
      <c r="G93" s="9">
        <v>0</v>
      </c>
      <c r="H93" s="9">
        <v>3500</v>
      </c>
      <c r="I93" s="9">
        <v>100.00000000000009</v>
      </c>
      <c r="J93" s="28">
        <f t="shared" si="77"/>
        <v>0</v>
      </c>
      <c r="K93" s="10"/>
      <c r="L93" s="10"/>
      <c r="M93" s="10"/>
      <c r="N93" s="9">
        <f t="shared" si="78"/>
        <v>0</v>
      </c>
      <c r="O93" s="9"/>
      <c r="P93" s="9"/>
      <c r="Q93" s="9"/>
      <c r="R93" s="17"/>
      <c r="S93" s="20"/>
    </row>
    <row r="94" spans="1:19" ht="21.6" customHeight="1" x14ac:dyDescent="0.25">
      <c r="A94" s="11">
        <f t="shared" si="80"/>
        <v>79</v>
      </c>
      <c r="B94" s="11">
        <f t="shared" si="80"/>
        <v>26</v>
      </c>
      <c r="C94" s="19" t="s">
        <v>104</v>
      </c>
      <c r="D94" s="52" t="s">
        <v>14</v>
      </c>
      <c r="E94" s="32">
        <v>2023</v>
      </c>
      <c r="F94" s="9">
        <v>3600</v>
      </c>
      <c r="G94" s="9">
        <v>0</v>
      </c>
      <c r="H94" s="9">
        <v>3500</v>
      </c>
      <c r="I94" s="9">
        <v>100.00000000000009</v>
      </c>
      <c r="J94" s="28">
        <f t="shared" si="77"/>
        <v>0</v>
      </c>
      <c r="K94" s="9"/>
      <c r="L94" s="9"/>
      <c r="M94" s="9"/>
      <c r="N94" s="9">
        <f t="shared" si="78"/>
        <v>0</v>
      </c>
      <c r="O94" s="9"/>
      <c r="P94" s="9"/>
      <c r="Q94" s="9"/>
      <c r="R94" s="17"/>
      <c r="S94" s="20"/>
    </row>
    <row r="95" spans="1:19" ht="21.6" customHeight="1" x14ac:dyDescent="0.25">
      <c r="A95" s="11">
        <f t="shared" si="80"/>
        <v>80</v>
      </c>
      <c r="B95" s="11">
        <f t="shared" si="80"/>
        <v>27</v>
      </c>
      <c r="C95" s="2" t="s">
        <v>105</v>
      </c>
      <c r="D95" s="52" t="s">
        <v>14</v>
      </c>
      <c r="E95" s="32">
        <v>2023</v>
      </c>
      <c r="F95" s="9">
        <v>5400</v>
      </c>
      <c r="G95" s="9">
        <v>4320</v>
      </c>
      <c r="H95" s="9">
        <v>0</v>
      </c>
      <c r="I95" s="9">
        <v>1080</v>
      </c>
      <c r="J95" s="28">
        <f t="shared" si="77"/>
        <v>0</v>
      </c>
      <c r="K95" s="9"/>
      <c r="L95" s="9"/>
      <c r="M95" s="9"/>
      <c r="N95" s="9">
        <f t="shared" si="78"/>
        <v>0</v>
      </c>
      <c r="O95" s="9"/>
      <c r="P95" s="9"/>
      <c r="Q95" s="9"/>
      <c r="R95" s="17"/>
      <c r="S95" s="20"/>
    </row>
    <row r="96" spans="1:19" ht="21.6" customHeight="1" x14ac:dyDescent="0.25">
      <c r="A96" s="11">
        <f t="shared" si="80"/>
        <v>81</v>
      </c>
      <c r="B96" s="11">
        <f t="shared" si="80"/>
        <v>28</v>
      </c>
      <c r="C96" s="19" t="s">
        <v>106</v>
      </c>
      <c r="D96" s="52" t="s">
        <v>14</v>
      </c>
      <c r="E96" s="32">
        <v>2023</v>
      </c>
      <c r="F96" s="9">
        <v>5400</v>
      </c>
      <c r="G96" s="9">
        <v>4320</v>
      </c>
      <c r="H96" s="9">
        <v>0</v>
      </c>
      <c r="I96" s="9">
        <v>1080</v>
      </c>
      <c r="J96" s="28">
        <f t="shared" si="77"/>
        <v>0</v>
      </c>
      <c r="K96" s="9"/>
      <c r="L96" s="9"/>
      <c r="M96" s="9"/>
      <c r="N96" s="9">
        <f t="shared" si="78"/>
        <v>0</v>
      </c>
      <c r="O96" s="9"/>
      <c r="P96" s="9"/>
      <c r="Q96" s="9"/>
      <c r="R96" s="17"/>
      <c r="S96" s="20"/>
    </row>
    <row r="97" spans="1:19" ht="21.6" customHeight="1" x14ac:dyDescent="0.25">
      <c r="A97" s="11">
        <f t="shared" si="80"/>
        <v>82</v>
      </c>
      <c r="B97" s="11">
        <f t="shared" si="80"/>
        <v>29</v>
      </c>
      <c r="C97" s="19" t="s">
        <v>107</v>
      </c>
      <c r="D97" s="52" t="s">
        <v>14</v>
      </c>
      <c r="E97" s="32">
        <v>2023</v>
      </c>
      <c r="F97" s="9">
        <v>1000</v>
      </c>
      <c r="G97" s="9">
        <v>800</v>
      </c>
      <c r="H97" s="9">
        <v>0</v>
      </c>
      <c r="I97" s="9">
        <v>199.99999999999994</v>
      </c>
      <c r="J97" s="28">
        <f t="shared" si="77"/>
        <v>0</v>
      </c>
      <c r="K97" s="9"/>
      <c r="L97" s="9"/>
      <c r="M97" s="9"/>
      <c r="N97" s="9">
        <f t="shared" si="78"/>
        <v>0</v>
      </c>
      <c r="O97" s="9"/>
      <c r="P97" s="9"/>
      <c r="Q97" s="9"/>
      <c r="R97" s="17"/>
      <c r="S97" s="20"/>
    </row>
    <row r="98" spans="1:19" ht="21.6" customHeight="1" x14ac:dyDescent="0.25">
      <c r="A98" s="11">
        <f t="shared" si="80"/>
        <v>83</v>
      </c>
      <c r="B98" s="11">
        <f t="shared" si="80"/>
        <v>30</v>
      </c>
      <c r="C98" s="19" t="s">
        <v>187</v>
      </c>
      <c r="D98" s="52" t="s">
        <v>14</v>
      </c>
      <c r="E98" s="32">
        <v>2023</v>
      </c>
      <c r="F98" s="9">
        <v>15000</v>
      </c>
      <c r="G98" s="9"/>
      <c r="H98" s="9">
        <v>13500</v>
      </c>
      <c r="I98" s="9">
        <v>1500</v>
      </c>
      <c r="J98" s="28"/>
      <c r="K98" s="9"/>
      <c r="L98" s="9"/>
      <c r="M98" s="9"/>
      <c r="N98" s="9">
        <f t="shared" si="78"/>
        <v>13500</v>
      </c>
      <c r="O98" s="9"/>
      <c r="P98" s="9">
        <v>13500</v>
      </c>
      <c r="Q98" s="9"/>
      <c r="R98" s="17"/>
      <c r="S98" s="20"/>
    </row>
    <row r="99" spans="1:19" ht="36" customHeight="1" x14ac:dyDescent="0.25">
      <c r="A99" s="11">
        <f t="shared" si="80"/>
        <v>84</v>
      </c>
      <c r="B99" s="11">
        <f t="shared" si="80"/>
        <v>31</v>
      </c>
      <c r="C99" s="2" t="s">
        <v>150</v>
      </c>
      <c r="D99" s="52" t="s">
        <v>14</v>
      </c>
      <c r="E99" s="32">
        <v>2023</v>
      </c>
      <c r="F99" s="9">
        <v>18000</v>
      </c>
      <c r="G99" s="9"/>
      <c r="H99" s="9">
        <v>18000</v>
      </c>
      <c r="I99" s="9">
        <v>0</v>
      </c>
      <c r="J99" s="28">
        <f t="shared" si="77"/>
        <v>0</v>
      </c>
      <c r="K99" s="9"/>
      <c r="L99" s="9"/>
      <c r="M99" s="9"/>
      <c r="N99" s="9">
        <f t="shared" si="78"/>
        <v>10000</v>
      </c>
      <c r="O99" s="9"/>
      <c r="P99" s="9">
        <v>10000</v>
      </c>
      <c r="Q99" s="9"/>
      <c r="R99" s="17"/>
      <c r="S99" s="20"/>
    </row>
    <row r="100" spans="1:19" s="16" customFormat="1" ht="21.6" customHeight="1" x14ac:dyDescent="0.25">
      <c r="A100" s="15"/>
      <c r="B100" s="15" t="s">
        <v>0</v>
      </c>
      <c r="C100" s="12" t="s">
        <v>60</v>
      </c>
      <c r="D100" s="52" t="s">
        <v>14</v>
      </c>
      <c r="E100" s="57"/>
      <c r="F100" s="10">
        <f>SUM(F101:F106)</f>
        <v>30000</v>
      </c>
      <c r="G100" s="10">
        <f t="shared" ref="G100" si="81">SUM(G101:G106)</f>
        <v>30000</v>
      </c>
      <c r="H100" s="10">
        <f t="shared" ref="H100" si="82">SUM(H101:H106)</f>
        <v>0</v>
      </c>
      <c r="I100" s="10">
        <f t="shared" ref="I100:Q100" si="83">SUM(I101:I106)</f>
        <v>0</v>
      </c>
      <c r="J100" s="10">
        <f t="shared" si="83"/>
        <v>0</v>
      </c>
      <c r="K100" s="10">
        <f t="shared" si="83"/>
        <v>0</v>
      </c>
      <c r="L100" s="10">
        <f t="shared" si="83"/>
        <v>0</v>
      </c>
      <c r="M100" s="10">
        <f t="shared" si="83"/>
        <v>0</v>
      </c>
      <c r="N100" s="10">
        <f t="shared" si="83"/>
        <v>0</v>
      </c>
      <c r="O100" s="10">
        <f t="shared" si="83"/>
        <v>0</v>
      </c>
      <c r="P100" s="10">
        <f t="shared" si="83"/>
        <v>0</v>
      </c>
      <c r="Q100" s="10">
        <f t="shared" si="83"/>
        <v>0</v>
      </c>
      <c r="R100" s="26"/>
      <c r="S100" s="27"/>
    </row>
    <row r="101" spans="1:19" ht="21.6" customHeight="1" x14ac:dyDescent="0.25">
      <c r="A101" s="11">
        <f>A99+1</f>
        <v>85</v>
      </c>
      <c r="B101" s="11">
        <f>B99+1</f>
        <v>32</v>
      </c>
      <c r="C101" s="19" t="s">
        <v>198</v>
      </c>
      <c r="D101" s="52" t="s">
        <v>14</v>
      </c>
      <c r="E101" s="32">
        <v>2023</v>
      </c>
      <c r="F101" s="9">
        <v>5000</v>
      </c>
      <c r="G101" s="9">
        <v>5000</v>
      </c>
      <c r="H101" s="9">
        <v>0</v>
      </c>
      <c r="I101" s="9"/>
      <c r="J101" s="28">
        <f t="shared" si="55"/>
        <v>0</v>
      </c>
      <c r="K101" s="9"/>
      <c r="L101" s="9"/>
      <c r="M101" s="9"/>
      <c r="N101" s="9">
        <f t="shared" ref="N101:N157" si="84">SUM(O101:Q101)</f>
        <v>0</v>
      </c>
      <c r="O101" s="9"/>
      <c r="P101" s="9"/>
      <c r="Q101" s="33"/>
      <c r="R101" s="17"/>
      <c r="S101" s="20"/>
    </row>
    <row r="102" spans="1:19" ht="21.6" customHeight="1" x14ac:dyDescent="0.25">
      <c r="A102" s="11">
        <f>A101+1</f>
        <v>86</v>
      </c>
      <c r="B102" s="11">
        <f>B101+1</f>
        <v>33</v>
      </c>
      <c r="C102" s="19" t="s">
        <v>199</v>
      </c>
      <c r="D102" s="52" t="s">
        <v>14</v>
      </c>
      <c r="E102" s="32">
        <v>2023</v>
      </c>
      <c r="F102" s="9">
        <v>5000</v>
      </c>
      <c r="G102" s="9">
        <v>5000</v>
      </c>
      <c r="H102" s="9">
        <v>0</v>
      </c>
      <c r="I102" s="9"/>
      <c r="J102" s="28">
        <f t="shared" si="55"/>
        <v>0</v>
      </c>
      <c r="K102" s="9"/>
      <c r="L102" s="9"/>
      <c r="M102" s="9"/>
      <c r="N102" s="9">
        <f t="shared" si="84"/>
        <v>0</v>
      </c>
      <c r="O102" s="9"/>
      <c r="P102" s="9"/>
      <c r="Q102" s="33"/>
      <c r="R102" s="17"/>
      <c r="S102" s="20"/>
    </row>
    <row r="103" spans="1:19" ht="21.6" customHeight="1" x14ac:dyDescent="0.25">
      <c r="A103" s="11">
        <f t="shared" ref="A103:B103" si="85">A102+1</f>
        <v>87</v>
      </c>
      <c r="B103" s="11">
        <f t="shared" si="85"/>
        <v>34</v>
      </c>
      <c r="C103" s="19" t="s">
        <v>39</v>
      </c>
      <c r="D103" s="52" t="s">
        <v>14</v>
      </c>
      <c r="E103" s="32">
        <v>2023</v>
      </c>
      <c r="F103" s="33">
        <v>5000</v>
      </c>
      <c r="G103" s="9">
        <v>5000</v>
      </c>
      <c r="H103" s="33">
        <v>0</v>
      </c>
      <c r="I103" s="33"/>
      <c r="J103" s="28">
        <f t="shared" si="55"/>
        <v>0</v>
      </c>
      <c r="K103" s="9"/>
      <c r="L103" s="9"/>
      <c r="M103" s="9"/>
      <c r="N103" s="9">
        <f t="shared" si="84"/>
        <v>0</v>
      </c>
      <c r="O103" s="33"/>
      <c r="P103" s="33"/>
      <c r="Q103" s="33"/>
      <c r="R103" s="17"/>
      <c r="S103" s="20"/>
    </row>
    <row r="104" spans="1:19" ht="21.6" customHeight="1" x14ac:dyDescent="0.25">
      <c r="A104" s="11">
        <f t="shared" ref="A104:B104" si="86">A103+1</f>
        <v>88</v>
      </c>
      <c r="B104" s="11">
        <f t="shared" si="86"/>
        <v>35</v>
      </c>
      <c r="C104" s="19" t="s">
        <v>196</v>
      </c>
      <c r="D104" s="52"/>
      <c r="E104" s="32">
        <v>2023</v>
      </c>
      <c r="F104" s="33">
        <v>5000</v>
      </c>
      <c r="G104" s="9">
        <v>5000</v>
      </c>
      <c r="H104" s="33"/>
      <c r="I104" s="33"/>
      <c r="J104" s="28"/>
      <c r="K104" s="9"/>
      <c r="L104" s="9"/>
      <c r="M104" s="9"/>
      <c r="N104" s="9"/>
      <c r="O104" s="33"/>
      <c r="P104" s="33"/>
      <c r="Q104" s="33"/>
      <c r="R104" s="17"/>
      <c r="S104" s="20"/>
    </row>
    <row r="105" spans="1:19" ht="21.6" customHeight="1" x14ac:dyDescent="0.25">
      <c r="A105" s="11">
        <f t="shared" ref="A105:B105" si="87">A104+1</f>
        <v>89</v>
      </c>
      <c r="B105" s="11">
        <f t="shared" si="87"/>
        <v>36</v>
      </c>
      <c r="C105" s="19" t="s">
        <v>197</v>
      </c>
      <c r="D105" s="52"/>
      <c r="E105" s="32">
        <v>2023</v>
      </c>
      <c r="F105" s="33">
        <v>5000</v>
      </c>
      <c r="G105" s="9">
        <v>5000</v>
      </c>
      <c r="H105" s="33"/>
      <c r="I105" s="33"/>
      <c r="J105" s="28"/>
      <c r="K105" s="9"/>
      <c r="L105" s="9"/>
      <c r="M105" s="9"/>
      <c r="N105" s="9"/>
      <c r="O105" s="33"/>
      <c r="P105" s="33"/>
      <c r="Q105" s="33"/>
      <c r="R105" s="17"/>
      <c r="S105" s="20"/>
    </row>
    <row r="106" spans="1:19" ht="21.6" customHeight="1" x14ac:dyDescent="0.25">
      <c r="A106" s="11">
        <f t="shared" ref="A106:B106" si="88">A105+1</f>
        <v>90</v>
      </c>
      <c r="B106" s="11">
        <f t="shared" si="88"/>
        <v>37</v>
      </c>
      <c r="C106" s="19" t="s">
        <v>200</v>
      </c>
      <c r="D106" s="52" t="s">
        <v>14</v>
      </c>
      <c r="E106" s="32">
        <v>2023</v>
      </c>
      <c r="F106" s="33">
        <v>5000</v>
      </c>
      <c r="G106" s="33">
        <v>5000</v>
      </c>
      <c r="H106" s="33">
        <v>0</v>
      </c>
      <c r="I106" s="33">
        <v>0</v>
      </c>
      <c r="J106" s="28">
        <f t="shared" si="55"/>
        <v>0</v>
      </c>
      <c r="K106" s="9"/>
      <c r="L106" s="9"/>
      <c r="M106" s="9"/>
      <c r="N106" s="9">
        <f t="shared" si="84"/>
        <v>0</v>
      </c>
      <c r="O106" s="33"/>
      <c r="P106" s="33"/>
      <c r="Q106" s="33"/>
      <c r="R106" s="17"/>
      <c r="S106" s="20"/>
    </row>
    <row r="107" spans="1:19" ht="21.6" customHeight="1" x14ac:dyDescent="0.25">
      <c r="A107" s="11"/>
      <c r="B107" s="15" t="s">
        <v>20</v>
      </c>
      <c r="C107" s="12" t="s">
        <v>71</v>
      </c>
      <c r="D107" s="52" t="s">
        <v>14</v>
      </c>
      <c r="E107" s="32"/>
      <c r="F107" s="10">
        <f>SUM(F108:F118)</f>
        <v>53500</v>
      </c>
      <c r="G107" s="10">
        <f t="shared" ref="G107" si="89">SUM(G108:G118)</f>
        <v>26080</v>
      </c>
      <c r="H107" s="10">
        <f t="shared" ref="H107" si="90">SUM(H108:H118)</f>
        <v>22500</v>
      </c>
      <c r="I107" s="10">
        <f t="shared" ref="I107:Q107" si="91">SUM(I108:I118)</f>
        <v>4920.0000000000009</v>
      </c>
      <c r="J107" s="10">
        <f t="shared" si="91"/>
        <v>0</v>
      </c>
      <c r="K107" s="10">
        <f t="shared" si="91"/>
        <v>0</v>
      </c>
      <c r="L107" s="10">
        <f t="shared" si="91"/>
        <v>0</v>
      </c>
      <c r="M107" s="10">
        <f t="shared" si="91"/>
        <v>0</v>
      </c>
      <c r="N107" s="10">
        <f t="shared" si="91"/>
        <v>20000</v>
      </c>
      <c r="O107" s="10">
        <f t="shared" si="91"/>
        <v>5000</v>
      </c>
      <c r="P107" s="10">
        <f t="shared" si="91"/>
        <v>15000</v>
      </c>
      <c r="Q107" s="10">
        <f t="shared" si="91"/>
        <v>0</v>
      </c>
      <c r="R107" s="17"/>
      <c r="S107" s="20"/>
    </row>
    <row r="108" spans="1:19" ht="21.6" customHeight="1" x14ac:dyDescent="0.25">
      <c r="A108" s="11">
        <f>A106+1</f>
        <v>91</v>
      </c>
      <c r="B108" s="11">
        <f>B106+1</f>
        <v>38</v>
      </c>
      <c r="C108" s="19" t="s">
        <v>72</v>
      </c>
      <c r="D108" s="52" t="s">
        <v>14</v>
      </c>
      <c r="E108" s="32">
        <v>2023</v>
      </c>
      <c r="F108" s="9">
        <v>2100</v>
      </c>
      <c r="G108" s="9">
        <v>1680.0000000000002</v>
      </c>
      <c r="H108" s="9">
        <v>0</v>
      </c>
      <c r="I108" s="9">
        <v>420.00000000000006</v>
      </c>
      <c r="J108" s="28">
        <f t="shared" si="55"/>
        <v>0</v>
      </c>
      <c r="K108" s="9"/>
      <c r="L108" s="9"/>
      <c r="M108" s="9"/>
      <c r="N108" s="9">
        <f t="shared" si="84"/>
        <v>0</v>
      </c>
      <c r="O108" s="9"/>
      <c r="P108" s="9"/>
      <c r="Q108" s="9"/>
      <c r="R108" s="17"/>
      <c r="S108" s="20"/>
    </row>
    <row r="109" spans="1:19" ht="21.6" customHeight="1" x14ac:dyDescent="0.25">
      <c r="A109" s="11">
        <f>A108+1</f>
        <v>92</v>
      </c>
      <c r="B109" s="11">
        <f>B108+1</f>
        <v>39</v>
      </c>
      <c r="C109" s="19" t="s">
        <v>73</v>
      </c>
      <c r="D109" s="52" t="s">
        <v>14</v>
      </c>
      <c r="E109" s="32">
        <v>2023</v>
      </c>
      <c r="F109" s="9">
        <v>3050</v>
      </c>
      <c r="G109" s="9">
        <v>0</v>
      </c>
      <c r="H109" s="9">
        <v>3000</v>
      </c>
      <c r="I109" s="9">
        <v>50</v>
      </c>
      <c r="J109" s="28">
        <f t="shared" si="55"/>
        <v>0</v>
      </c>
      <c r="K109" s="9"/>
      <c r="L109" s="9"/>
      <c r="M109" s="9"/>
      <c r="N109" s="9">
        <f t="shared" si="84"/>
        <v>0</v>
      </c>
      <c r="O109" s="9"/>
      <c r="P109" s="9"/>
      <c r="Q109" s="9"/>
      <c r="R109" s="17"/>
      <c r="S109" s="20"/>
    </row>
    <row r="110" spans="1:19" ht="21.6" customHeight="1" x14ac:dyDescent="0.25">
      <c r="A110" s="11">
        <f t="shared" ref="A110:B110" si="92">A109+1</f>
        <v>93</v>
      </c>
      <c r="B110" s="11">
        <f t="shared" si="92"/>
        <v>40</v>
      </c>
      <c r="C110" s="19" t="s">
        <v>74</v>
      </c>
      <c r="D110" s="52" t="s">
        <v>14</v>
      </c>
      <c r="E110" s="32">
        <v>2023</v>
      </c>
      <c r="F110" s="9">
        <v>4650</v>
      </c>
      <c r="G110" s="9">
        <v>0</v>
      </c>
      <c r="H110" s="9">
        <v>4500</v>
      </c>
      <c r="I110" s="9">
        <v>150.00000000000034</v>
      </c>
      <c r="J110" s="28">
        <f t="shared" si="55"/>
        <v>0</v>
      </c>
      <c r="K110" s="9"/>
      <c r="L110" s="9"/>
      <c r="M110" s="9"/>
      <c r="N110" s="9">
        <f t="shared" si="84"/>
        <v>0</v>
      </c>
      <c r="O110" s="9"/>
      <c r="P110" s="9"/>
      <c r="Q110" s="9"/>
      <c r="R110" s="17"/>
      <c r="S110" s="20"/>
    </row>
    <row r="111" spans="1:19" ht="21.6" customHeight="1" x14ac:dyDescent="0.25">
      <c r="A111" s="11">
        <f t="shared" ref="A111:B111" si="93">A110+1</f>
        <v>94</v>
      </c>
      <c r="B111" s="11">
        <f t="shared" si="93"/>
        <v>41</v>
      </c>
      <c r="C111" s="58" t="s">
        <v>142</v>
      </c>
      <c r="D111" s="52" t="s">
        <v>14</v>
      </c>
      <c r="E111" s="32">
        <v>2023</v>
      </c>
      <c r="F111" s="9">
        <v>2000</v>
      </c>
      <c r="G111" s="9">
        <v>2000</v>
      </c>
      <c r="H111" s="9"/>
      <c r="I111" s="9"/>
      <c r="J111" s="28">
        <f t="shared" si="55"/>
        <v>0</v>
      </c>
      <c r="K111" s="9"/>
      <c r="L111" s="9"/>
      <c r="M111" s="9"/>
      <c r="N111" s="9">
        <f t="shared" si="84"/>
        <v>2000</v>
      </c>
      <c r="O111" s="9">
        <v>2000</v>
      </c>
      <c r="P111" s="9"/>
      <c r="Q111" s="9"/>
      <c r="R111" s="17"/>
      <c r="S111" s="20"/>
    </row>
    <row r="112" spans="1:19" ht="21.6" customHeight="1" x14ac:dyDescent="0.25">
      <c r="A112" s="11">
        <f t="shared" ref="A112:B112" si="94">A111+1</f>
        <v>95</v>
      </c>
      <c r="B112" s="11">
        <f t="shared" si="94"/>
        <v>42</v>
      </c>
      <c r="C112" s="58" t="s">
        <v>143</v>
      </c>
      <c r="D112" s="52" t="s">
        <v>14</v>
      </c>
      <c r="E112" s="32">
        <v>2023</v>
      </c>
      <c r="F112" s="9">
        <v>1500</v>
      </c>
      <c r="G112" s="9">
        <v>1500</v>
      </c>
      <c r="H112" s="9"/>
      <c r="I112" s="9"/>
      <c r="J112" s="28">
        <f t="shared" si="55"/>
        <v>0</v>
      </c>
      <c r="K112" s="9"/>
      <c r="L112" s="9"/>
      <c r="M112" s="9"/>
      <c r="N112" s="9">
        <f t="shared" si="84"/>
        <v>1500</v>
      </c>
      <c r="O112" s="9">
        <v>1500</v>
      </c>
      <c r="P112" s="9"/>
      <c r="Q112" s="9"/>
      <c r="R112" s="17"/>
      <c r="S112" s="20"/>
    </row>
    <row r="113" spans="1:19" ht="21.6" customHeight="1" x14ac:dyDescent="0.25">
      <c r="A113" s="11">
        <f t="shared" ref="A113:B113" si="95">A112+1</f>
        <v>96</v>
      </c>
      <c r="B113" s="11">
        <f t="shared" si="95"/>
        <v>43</v>
      </c>
      <c r="C113" s="58" t="s">
        <v>146</v>
      </c>
      <c r="D113" s="52" t="s">
        <v>14</v>
      </c>
      <c r="E113" s="32">
        <v>2023</v>
      </c>
      <c r="F113" s="9">
        <v>15000</v>
      </c>
      <c r="G113" s="9"/>
      <c r="H113" s="9">
        <v>15000</v>
      </c>
      <c r="I113" s="9"/>
      <c r="J113" s="28">
        <f t="shared" si="55"/>
        <v>0</v>
      </c>
      <c r="K113" s="9"/>
      <c r="L113" s="9"/>
      <c r="M113" s="9"/>
      <c r="N113" s="9">
        <f t="shared" si="84"/>
        <v>15000</v>
      </c>
      <c r="O113" s="9"/>
      <c r="P113" s="9">
        <v>15000</v>
      </c>
      <c r="Q113" s="9"/>
      <c r="R113" s="17"/>
      <c r="S113" s="20"/>
    </row>
    <row r="114" spans="1:19" ht="52.9" customHeight="1" x14ac:dyDescent="0.25">
      <c r="A114" s="11">
        <f t="shared" ref="A114:B114" si="96">A113+1</f>
        <v>97</v>
      </c>
      <c r="B114" s="11">
        <f t="shared" si="96"/>
        <v>44</v>
      </c>
      <c r="C114" s="62" t="s">
        <v>191</v>
      </c>
      <c r="D114" s="52" t="s">
        <v>160</v>
      </c>
      <c r="E114" s="32">
        <v>2023</v>
      </c>
      <c r="F114" s="9">
        <v>1500</v>
      </c>
      <c r="G114" s="9">
        <v>1500</v>
      </c>
      <c r="H114" s="9"/>
      <c r="I114" s="9"/>
      <c r="J114" s="28">
        <f t="shared" ref="J114" si="97">SUM(K114:M114)</f>
        <v>0</v>
      </c>
      <c r="K114" s="9"/>
      <c r="L114" s="9"/>
      <c r="M114" s="9"/>
      <c r="N114" s="9">
        <f t="shared" ref="N114" si="98">SUM(O114:Q114)</f>
        <v>1500</v>
      </c>
      <c r="O114" s="9">
        <v>1500</v>
      </c>
      <c r="P114" s="9"/>
      <c r="Q114" s="9"/>
      <c r="R114" s="17"/>
      <c r="S114" s="20"/>
    </row>
    <row r="115" spans="1:19" s="16" customFormat="1" ht="21.6" customHeight="1" x14ac:dyDescent="0.25">
      <c r="A115" s="11">
        <f t="shared" ref="A115:B115" si="99">A114+1</f>
        <v>98</v>
      </c>
      <c r="B115" s="11">
        <f t="shared" si="99"/>
        <v>45</v>
      </c>
      <c r="C115" s="58" t="s">
        <v>75</v>
      </c>
      <c r="D115" s="52" t="s">
        <v>14</v>
      </c>
      <c r="E115" s="32">
        <v>2023</v>
      </c>
      <c r="F115" s="9">
        <v>4500</v>
      </c>
      <c r="G115" s="9">
        <v>3600</v>
      </c>
      <c r="H115" s="9">
        <v>0</v>
      </c>
      <c r="I115" s="9">
        <v>900</v>
      </c>
      <c r="J115" s="28">
        <f t="shared" si="55"/>
        <v>0</v>
      </c>
      <c r="K115" s="10"/>
      <c r="L115" s="10"/>
      <c r="M115" s="10"/>
      <c r="N115" s="9">
        <f t="shared" si="84"/>
        <v>0</v>
      </c>
      <c r="O115" s="9"/>
      <c r="P115" s="9"/>
      <c r="Q115" s="9"/>
      <c r="R115" s="17"/>
      <c r="S115" s="20"/>
    </row>
    <row r="116" spans="1:19" ht="21.6" customHeight="1" x14ac:dyDescent="0.25">
      <c r="A116" s="11">
        <f t="shared" ref="A116:B116" si="100">A115+1</f>
        <v>99</v>
      </c>
      <c r="B116" s="11">
        <f t="shared" si="100"/>
        <v>46</v>
      </c>
      <c r="C116" s="19" t="s">
        <v>132</v>
      </c>
      <c r="D116" s="52" t="s">
        <v>14</v>
      </c>
      <c r="E116" s="32">
        <v>2023</v>
      </c>
      <c r="F116" s="9">
        <v>1000</v>
      </c>
      <c r="G116" s="9">
        <v>0</v>
      </c>
      <c r="H116" s="9">
        <v>0</v>
      </c>
      <c r="I116" s="9">
        <v>1000</v>
      </c>
      <c r="J116" s="28">
        <f t="shared" si="55"/>
        <v>0</v>
      </c>
      <c r="K116" s="9"/>
      <c r="L116" s="9"/>
      <c r="M116" s="9"/>
      <c r="N116" s="9">
        <f t="shared" si="84"/>
        <v>0</v>
      </c>
      <c r="O116" s="9"/>
      <c r="P116" s="9"/>
      <c r="Q116" s="9"/>
      <c r="R116" s="17"/>
      <c r="S116" s="20"/>
    </row>
    <row r="117" spans="1:19" ht="35.450000000000003" customHeight="1" x14ac:dyDescent="0.25">
      <c r="A117" s="11">
        <f t="shared" ref="A117:B117" si="101">A116+1</f>
        <v>100</v>
      </c>
      <c r="B117" s="11">
        <f t="shared" si="101"/>
        <v>47</v>
      </c>
      <c r="C117" s="62" t="s">
        <v>201</v>
      </c>
      <c r="D117" s="52" t="s">
        <v>14</v>
      </c>
      <c r="E117" s="32">
        <v>2023</v>
      </c>
      <c r="F117" s="9">
        <f>SUM(G117:I117)</f>
        <v>6200</v>
      </c>
      <c r="G117" s="9">
        <v>6200</v>
      </c>
      <c r="H117" s="9"/>
      <c r="I117" s="9"/>
      <c r="J117" s="28"/>
      <c r="K117" s="9"/>
      <c r="L117" s="9"/>
      <c r="M117" s="9"/>
      <c r="N117" s="9"/>
      <c r="O117" s="9"/>
      <c r="P117" s="9"/>
      <c r="Q117" s="9"/>
      <c r="R117" s="17"/>
      <c r="S117" s="20"/>
    </row>
    <row r="118" spans="1:19" ht="21.6" customHeight="1" x14ac:dyDescent="0.25">
      <c r="A118" s="11">
        <f t="shared" ref="A118:B118" si="102">A117+1</f>
        <v>101</v>
      </c>
      <c r="B118" s="11">
        <f t="shared" si="102"/>
        <v>48</v>
      </c>
      <c r="C118" s="19" t="s">
        <v>76</v>
      </c>
      <c r="D118" s="52" t="s">
        <v>14</v>
      </c>
      <c r="E118" s="32">
        <v>2023</v>
      </c>
      <c r="F118" s="9">
        <v>12000</v>
      </c>
      <c r="G118" s="9">
        <v>9600.0000000000018</v>
      </c>
      <c r="H118" s="9">
        <v>0</v>
      </c>
      <c r="I118" s="9">
        <v>2400.0000000000005</v>
      </c>
      <c r="J118" s="28">
        <f t="shared" si="55"/>
        <v>0</v>
      </c>
      <c r="K118" s="9"/>
      <c r="L118" s="9"/>
      <c r="M118" s="9"/>
      <c r="N118" s="9">
        <f t="shared" si="84"/>
        <v>0</v>
      </c>
      <c r="O118" s="9"/>
      <c r="P118" s="9"/>
      <c r="Q118" s="9"/>
      <c r="R118" s="17"/>
      <c r="S118" s="20"/>
    </row>
    <row r="119" spans="1:19" s="16" customFormat="1" ht="21.6" customHeight="1" x14ac:dyDescent="0.25">
      <c r="A119" s="3"/>
      <c r="B119" s="21" t="s">
        <v>33</v>
      </c>
      <c r="C119" s="14" t="s">
        <v>61</v>
      </c>
      <c r="D119" s="52"/>
      <c r="E119" s="32"/>
      <c r="F119" s="10">
        <f>SUM(F120:F172)</f>
        <v>270038</v>
      </c>
      <c r="G119" s="10">
        <f t="shared" ref="G119:Q119" si="103">SUM(G120:G172)</f>
        <v>147920</v>
      </c>
      <c r="H119" s="10">
        <f t="shared" si="103"/>
        <v>48000</v>
      </c>
      <c r="I119" s="10">
        <f t="shared" si="103"/>
        <v>74118</v>
      </c>
      <c r="J119" s="10">
        <f t="shared" si="103"/>
        <v>0</v>
      </c>
      <c r="K119" s="10">
        <f t="shared" si="103"/>
        <v>0</v>
      </c>
      <c r="L119" s="10">
        <f t="shared" si="103"/>
        <v>0</v>
      </c>
      <c r="M119" s="10">
        <f t="shared" si="103"/>
        <v>0</v>
      </c>
      <c r="N119" s="10">
        <f t="shared" si="103"/>
        <v>40600</v>
      </c>
      <c r="O119" s="10">
        <f t="shared" si="103"/>
        <v>6000</v>
      </c>
      <c r="P119" s="10">
        <f t="shared" si="103"/>
        <v>34600</v>
      </c>
      <c r="Q119" s="10">
        <f t="shared" si="103"/>
        <v>0</v>
      </c>
      <c r="R119" s="17"/>
      <c r="S119" s="20"/>
    </row>
    <row r="120" spans="1:19" ht="21.6" customHeight="1" x14ac:dyDescent="0.25">
      <c r="A120" s="11">
        <f>A118+1</f>
        <v>102</v>
      </c>
      <c r="B120" s="11">
        <f>B118+1</f>
        <v>49</v>
      </c>
      <c r="C120" s="2" t="s">
        <v>140</v>
      </c>
      <c r="D120" s="52" t="s">
        <v>49</v>
      </c>
      <c r="E120" s="32">
        <v>2023</v>
      </c>
      <c r="F120" s="9">
        <v>5000</v>
      </c>
      <c r="G120" s="9"/>
      <c r="H120" s="9">
        <v>5000</v>
      </c>
      <c r="I120" s="9"/>
      <c r="J120" s="28">
        <f t="shared" si="55"/>
        <v>0</v>
      </c>
      <c r="K120" s="9"/>
      <c r="L120" s="9"/>
      <c r="M120" s="9"/>
      <c r="N120" s="9">
        <f t="shared" si="84"/>
        <v>5000</v>
      </c>
      <c r="O120" s="9"/>
      <c r="P120" s="9">
        <v>5000</v>
      </c>
      <c r="Q120" s="9"/>
      <c r="R120" s="17"/>
      <c r="S120" s="20"/>
    </row>
    <row r="121" spans="1:19" ht="21.6" customHeight="1" x14ac:dyDescent="0.25">
      <c r="A121" s="11">
        <f>A120+1</f>
        <v>103</v>
      </c>
      <c r="B121" s="11">
        <f>B120+1</f>
        <v>50</v>
      </c>
      <c r="C121" s="2" t="s">
        <v>141</v>
      </c>
      <c r="D121" s="52" t="s">
        <v>49</v>
      </c>
      <c r="E121" s="32">
        <v>2023</v>
      </c>
      <c r="F121" s="9">
        <v>5000</v>
      </c>
      <c r="G121" s="9"/>
      <c r="H121" s="9">
        <v>5000</v>
      </c>
      <c r="I121" s="9"/>
      <c r="J121" s="28">
        <f t="shared" si="55"/>
        <v>0</v>
      </c>
      <c r="K121" s="9"/>
      <c r="L121" s="9"/>
      <c r="M121" s="9"/>
      <c r="N121" s="9">
        <f t="shared" si="84"/>
        <v>5000</v>
      </c>
      <c r="O121" s="9"/>
      <c r="P121" s="9">
        <v>5000</v>
      </c>
      <c r="Q121" s="9"/>
      <c r="R121" s="17"/>
      <c r="S121" s="20"/>
    </row>
    <row r="122" spans="1:19" ht="21.6" customHeight="1" x14ac:dyDescent="0.25">
      <c r="A122" s="11">
        <f t="shared" ref="A122:B157" si="104">A121+1</f>
        <v>104</v>
      </c>
      <c r="B122" s="11">
        <f t="shared" si="104"/>
        <v>51</v>
      </c>
      <c r="C122" s="2" t="s">
        <v>153</v>
      </c>
      <c r="D122" s="52" t="s">
        <v>49</v>
      </c>
      <c r="E122" s="32">
        <v>2023</v>
      </c>
      <c r="F122" s="9">
        <v>5000</v>
      </c>
      <c r="G122" s="9"/>
      <c r="H122" s="9">
        <v>5000</v>
      </c>
      <c r="I122" s="9"/>
      <c r="J122" s="28">
        <f t="shared" si="55"/>
        <v>0</v>
      </c>
      <c r="K122" s="9"/>
      <c r="L122" s="9"/>
      <c r="M122" s="9"/>
      <c r="N122" s="9">
        <f t="shared" si="84"/>
        <v>5000</v>
      </c>
      <c r="O122" s="9"/>
      <c r="P122" s="9">
        <v>5000</v>
      </c>
      <c r="Q122" s="9"/>
      <c r="R122" s="17"/>
      <c r="S122" s="20"/>
    </row>
    <row r="123" spans="1:19" ht="30.6" customHeight="1" x14ac:dyDescent="0.25">
      <c r="A123" s="11">
        <f t="shared" si="104"/>
        <v>105</v>
      </c>
      <c r="B123" s="11">
        <f t="shared" si="104"/>
        <v>52</v>
      </c>
      <c r="C123" s="2" t="s">
        <v>152</v>
      </c>
      <c r="D123" s="52" t="s">
        <v>49</v>
      </c>
      <c r="E123" s="32">
        <v>2023</v>
      </c>
      <c r="F123" s="9">
        <v>5000</v>
      </c>
      <c r="G123" s="9"/>
      <c r="H123" s="9">
        <v>5000</v>
      </c>
      <c r="I123" s="9"/>
      <c r="J123" s="28">
        <f t="shared" si="55"/>
        <v>0</v>
      </c>
      <c r="K123" s="9"/>
      <c r="L123" s="9"/>
      <c r="M123" s="9"/>
      <c r="N123" s="9">
        <f t="shared" si="84"/>
        <v>5000</v>
      </c>
      <c r="O123" s="9"/>
      <c r="P123" s="9">
        <v>5000</v>
      </c>
      <c r="Q123" s="9"/>
      <c r="R123" s="17"/>
      <c r="S123" s="20"/>
    </row>
    <row r="124" spans="1:19" ht="34.15" customHeight="1" x14ac:dyDescent="0.25">
      <c r="A124" s="11">
        <f t="shared" si="104"/>
        <v>106</v>
      </c>
      <c r="B124" s="11">
        <f t="shared" si="104"/>
        <v>53</v>
      </c>
      <c r="C124" s="2" t="s">
        <v>149</v>
      </c>
      <c r="D124" s="52" t="s">
        <v>49</v>
      </c>
      <c r="E124" s="32">
        <v>2023</v>
      </c>
      <c r="F124" s="9">
        <v>19000</v>
      </c>
      <c r="G124" s="9"/>
      <c r="H124" s="9">
        <v>19000</v>
      </c>
      <c r="I124" s="9"/>
      <c r="J124" s="28">
        <f t="shared" si="55"/>
        <v>0</v>
      </c>
      <c r="K124" s="9"/>
      <c r="L124" s="9"/>
      <c r="M124" s="9"/>
      <c r="N124" s="9">
        <f t="shared" si="84"/>
        <v>10000</v>
      </c>
      <c r="O124" s="9"/>
      <c r="P124" s="9">
        <v>10000</v>
      </c>
      <c r="Q124" s="9"/>
      <c r="R124" s="17"/>
      <c r="S124" s="20"/>
    </row>
    <row r="125" spans="1:19" ht="21.6" customHeight="1" x14ac:dyDescent="0.25">
      <c r="A125" s="11">
        <f t="shared" si="104"/>
        <v>107</v>
      </c>
      <c r="B125" s="11">
        <f t="shared" si="104"/>
        <v>54</v>
      </c>
      <c r="C125" s="2" t="s">
        <v>133</v>
      </c>
      <c r="D125" s="52" t="s">
        <v>49</v>
      </c>
      <c r="E125" s="32">
        <v>2023</v>
      </c>
      <c r="F125" s="9">
        <v>5200</v>
      </c>
      <c r="G125" s="9">
        <v>4160</v>
      </c>
      <c r="H125" s="9">
        <v>0</v>
      </c>
      <c r="I125" s="9">
        <v>1040</v>
      </c>
      <c r="J125" s="28">
        <f t="shared" si="55"/>
        <v>0</v>
      </c>
      <c r="K125" s="9"/>
      <c r="L125" s="9"/>
      <c r="M125" s="9"/>
      <c r="N125" s="9">
        <f t="shared" si="84"/>
        <v>0</v>
      </c>
      <c r="O125" s="9"/>
      <c r="P125" s="9"/>
      <c r="Q125" s="9"/>
      <c r="R125" s="17"/>
      <c r="S125" s="20"/>
    </row>
    <row r="126" spans="1:19" ht="21.6" customHeight="1" x14ac:dyDescent="0.25">
      <c r="A126" s="11">
        <f t="shared" si="104"/>
        <v>108</v>
      </c>
      <c r="B126" s="11">
        <f t="shared" si="104"/>
        <v>55</v>
      </c>
      <c r="C126" s="2" t="s">
        <v>77</v>
      </c>
      <c r="D126" s="52" t="s">
        <v>49</v>
      </c>
      <c r="E126" s="32">
        <v>2023</v>
      </c>
      <c r="F126" s="9">
        <v>4400</v>
      </c>
      <c r="G126" s="9">
        <v>3500</v>
      </c>
      <c r="H126" s="9">
        <v>0</v>
      </c>
      <c r="I126" s="9">
        <v>900</v>
      </c>
      <c r="J126" s="28">
        <f t="shared" si="55"/>
        <v>0</v>
      </c>
      <c r="K126" s="9"/>
      <c r="L126" s="9"/>
      <c r="M126" s="9"/>
      <c r="N126" s="9">
        <f t="shared" si="84"/>
        <v>0</v>
      </c>
      <c r="O126" s="9"/>
      <c r="P126" s="9"/>
      <c r="Q126" s="9"/>
      <c r="R126" s="17"/>
      <c r="S126" s="20"/>
    </row>
    <row r="127" spans="1:19" ht="21.6" customHeight="1" x14ac:dyDescent="0.25">
      <c r="A127" s="11">
        <f t="shared" si="104"/>
        <v>109</v>
      </c>
      <c r="B127" s="11">
        <f t="shared" si="104"/>
        <v>56</v>
      </c>
      <c r="C127" s="2" t="s">
        <v>134</v>
      </c>
      <c r="D127" s="52" t="s">
        <v>49</v>
      </c>
      <c r="E127" s="32">
        <v>2023</v>
      </c>
      <c r="F127" s="9">
        <v>6000.0000000000009</v>
      </c>
      <c r="G127" s="9">
        <v>4800.0000000000009</v>
      </c>
      <c r="H127" s="9">
        <v>0</v>
      </c>
      <c r="I127" s="9">
        <v>1200.0000000000002</v>
      </c>
      <c r="J127" s="28">
        <f t="shared" si="55"/>
        <v>0</v>
      </c>
      <c r="K127" s="9"/>
      <c r="L127" s="9"/>
      <c r="M127" s="9"/>
      <c r="N127" s="9">
        <f t="shared" si="84"/>
        <v>0</v>
      </c>
      <c r="O127" s="9"/>
      <c r="P127" s="9"/>
      <c r="Q127" s="9"/>
      <c r="R127" s="17"/>
    </row>
    <row r="128" spans="1:19" ht="21.6" customHeight="1" x14ac:dyDescent="0.25">
      <c r="A128" s="11">
        <f t="shared" si="104"/>
        <v>110</v>
      </c>
      <c r="B128" s="11">
        <f t="shared" si="104"/>
        <v>57</v>
      </c>
      <c r="C128" s="2" t="s">
        <v>135</v>
      </c>
      <c r="D128" s="52" t="s">
        <v>49</v>
      </c>
      <c r="E128" s="32">
        <v>2023</v>
      </c>
      <c r="F128" s="9">
        <v>18300</v>
      </c>
      <c r="G128" s="9">
        <v>14640</v>
      </c>
      <c r="H128" s="9">
        <v>0</v>
      </c>
      <c r="I128" s="9">
        <v>3660</v>
      </c>
      <c r="J128" s="28">
        <f t="shared" si="55"/>
        <v>0</v>
      </c>
      <c r="K128" s="9"/>
      <c r="L128" s="9"/>
      <c r="M128" s="9"/>
      <c r="N128" s="9">
        <f t="shared" si="84"/>
        <v>0</v>
      </c>
      <c r="O128" s="9"/>
      <c r="P128" s="9"/>
      <c r="Q128" s="9"/>
      <c r="R128" s="17"/>
    </row>
    <row r="129" spans="1:18" ht="21.6" customHeight="1" x14ac:dyDescent="0.25">
      <c r="A129" s="11">
        <f t="shared" si="104"/>
        <v>111</v>
      </c>
      <c r="B129" s="11">
        <f t="shared" si="104"/>
        <v>58</v>
      </c>
      <c r="C129" s="2" t="s">
        <v>78</v>
      </c>
      <c r="D129" s="52" t="s">
        <v>49</v>
      </c>
      <c r="E129" s="32">
        <v>2023</v>
      </c>
      <c r="F129" s="9">
        <v>22680.000000000004</v>
      </c>
      <c r="G129" s="9">
        <v>18144.000000000004</v>
      </c>
      <c r="H129" s="9">
        <v>0</v>
      </c>
      <c r="I129" s="9">
        <v>4536.0000000000009</v>
      </c>
      <c r="J129" s="28">
        <f t="shared" si="55"/>
        <v>0</v>
      </c>
      <c r="K129" s="9"/>
      <c r="L129" s="9"/>
      <c r="M129" s="9"/>
      <c r="N129" s="9">
        <f t="shared" si="84"/>
        <v>0</v>
      </c>
      <c r="O129" s="9"/>
      <c r="P129" s="9"/>
      <c r="Q129" s="9"/>
      <c r="R129" s="17"/>
    </row>
    <row r="130" spans="1:18" ht="21.6" customHeight="1" x14ac:dyDescent="0.25">
      <c r="A130" s="11">
        <f t="shared" ref="A130:B130" si="105">A129+1</f>
        <v>112</v>
      </c>
      <c r="B130" s="11">
        <f t="shared" si="105"/>
        <v>59</v>
      </c>
      <c r="C130" s="2" t="s">
        <v>136</v>
      </c>
      <c r="D130" s="52" t="s">
        <v>49</v>
      </c>
      <c r="E130" s="32">
        <v>2023</v>
      </c>
      <c r="F130" s="9">
        <v>38508</v>
      </c>
      <c r="G130" s="9">
        <v>30816.000000000004</v>
      </c>
      <c r="H130" s="9">
        <v>0</v>
      </c>
      <c r="I130" s="9">
        <v>7692</v>
      </c>
      <c r="J130" s="28">
        <f t="shared" si="55"/>
        <v>0</v>
      </c>
      <c r="K130" s="9"/>
      <c r="L130" s="9"/>
      <c r="M130" s="9"/>
      <c r="N130" s="9">
        <f t="shared" si="84"/>
        <v>0</v>
      </c>
      <c r="O130" s="9"/>
      <c r="P130" s="9"/>
      <c r="Q130" s="9"/>
      <c r="R130" s="17"/>
    </row>
    <row r="131" spans="1:18" ht="21.6" customHeight="1" x14ac:dyDescent="0.25">
      <c r="A131" s="11">
        <f t="shared" ref="A131:B131" si="106">A130+1</f>
        <v>113</v>
      </c>
      <c r="B131" s="11">
        <f t="shared" si="106"/>
        <v>60</v>
      </c>
      <c r="C131" s="2" t="s">
        <v>202</v>
      </c>
      <c r="D131" s="52" t="s">
        <v>49</v>
      </c>
      <c r="E131" s="32">
        <v>2023</v>
      </c>
      <c r="F131" s="9">
        <f>SUM(G131:I131)</f>
        <v>4500</v>
      </c>
      <c r="G131" s="9">
        <v>4500</v>
      </c>
      <c r="H131" s="9"/>
      <c r="I131" s="9"/>
      <c r="J131" s="28"/>
      <c r="K131" s="9"/>
      <c r="L131" s="9"/>
      <c r="M131" s="9"/>
      <c r="N131" s="9"/>
      <c r="O131" s="9"/>
      <c r="P131" s="9"/>
      <c r="Q131" s="9"/>
      <c r="R131" s="17"/>
    </row>
    <row r="132" spans="1:18" ht="31.9" customHeight="1" x14ac:dyDescent="0.25">
      <c r="A132" s="11">
        <f t="shared" ref="A132:B132" si="107">A131+1</f>
        <v>114</v>
      </c>
      <c r="B132" s="11">
        <f t="shared" si="107"/>
        <v>61</v>
      </c>
      <c r="C132" s="2" t="s">
        <v>195</v>
      </c>
      <c r="D132" s="52" t="s">
        <v>49</v>
      </c>
      <c r="E132" s="32">
        <v>2023</v>
      </c>
      <c r="F132" s="9">
        <f>SUM(G132:I132)</f>
        <v>3200</v>
      </c>
      <c r="G132" s="9">
        <v>3200</v>
      </c>
      <c r="H132" s="9"/>
      <c r="I132" s="9"/>
      <c r="J132" s="28"/>
      <c r="K132" s="9"/>
      <c r="L132" s="9"/>
      <c r="M132" s="9"/>
      <c r="N132" s="9"/>
      <c r="O132" s="9"/>
      <c r="P132" s="9"/>
      <c r="Q132" s="9"/>
      <c r="R132" s="17"/>
    </row>
    <row r="133" spans="1:18" ht="21.6" customHeight="1" x14ac:dyDescent="0.25">
      <c r="A133" s="11">
        <f t="shared" ref="A133:B133" si="108">A132+1</f>
        <v>115</v>
      </c>
      <c r="B133" s="11">
        <f t="shared" si="108"/>
        <v>62</v>
      </c>
      <c r="C133" s="24" t="s">
        <v>79</v>
      </c>
      <c r="D133" s="52" t="s">
        <v>49</v>
      </c>
      <c r="E133" s="32">
        <v>2023</v>
      </c>
      <c r="F133" s="9">
        <v>2500</v>
      </c>
      <c r="G133" s="9">
        <v>0</v>
      </c>
      <c r="H133" s="9">
        <v>0</v>
      </c>
      <c r="I133" s="9">
        <v>2500</v>
      </c>
      <c r="J133" s="28">
        <f t="shared" si="55"/>
        <v>0</v>
      </c>
      <c r="K133" s="9"/>
      <c r="L133" s="9"/>
      <c r="M133" s="9"/>
      <c r="N133" s="9">
        <f t="shared" si="84"/>
        <v>0</v>
      </c>
      <c r="O133" s="10"/>
      <c r="P133" s="10"/>
      <c r="Q133" s="10"/>
      <c r="R133" s="17"/>
    </row>
    <row r="134" spans="1:18" ht="21.6" customHeight="1" x14ac:dyDescent="0.25">
      <c r="A134" s="11">
        <f t="shared" si="104"/>
        <v>116</v>
      </c>
      <c r="B134" s="11">
        <f t="shared" si="104"/>
        <v>63</v>
      </c>
      <c r="C134" s="24" t="s">
        <v>80</v>
      </c>
      <c r="D134" s="52" t="s">
        <v>49</v>
      </c>
      <c r="E134" s="32">
        <v>2023</v>
      </c>
      <c r="F134" s="9">
        <v>2500</v>
      </c>
      <c r="G134" s="9">
        <v>0</v>
      </c>
      <c r="H134" s="9">
        <v>0</v>
      </c>
      <c r="I134" s="9">
        <v>2500</v>
      </c>
      <c r="J134" s="28">
        <f t="shared" ref="J134:J190" si="109">SUM(K134:M134)</f>
        <v>0</v>
      </c>
      <c r="K134" s="9"/>
      <c r="L134" s="9"/>
      <c r="M134" s="9"/>
      <c r="N134" s="9">
        <f t="shared" si="84"/>
        <v>0</v>
      </c>
      <c r="O134" s="9"/>
      <c r="P134" s="9"/>
      <c r="Q134" s="9"/>
      <c r="R134" s="17"/>
    </row>
    <row r="135" spans="1:18" ht="21.6" customHeight="1" x14ac:dyDescent="0.25">
      <c r="A135" s="11">
        <f t="shared" si="104"/>
        <v>117</v>
      </c>
      <c r="B135" s="11">
        <f t="shared" si="104"/>
        <v>64</v>
      </c>
      <c r="C135" s="24" t="s">
        <v>81</v>
      </c>
      <c r="D135" s="52" t="s">
        <v>49</v>
      </c>
      <c r="E135" s="32">
        <v>2023</v>
      </c>
      <c r="F135" s="9">
        <v>5500</v>
      </c>
      <c r="G135" s="9">
        <v>0</v>
      </c>
      <c r="H135" s="9">
        <v>0</v>
      </c>
      <c r="I135" s="9">
        <v>5500</v>
      </c>
      <c r="J135" s="28">
        <f t="shared" si="109"/>
        <v>0</v>
      </c>
      <c r="K135" s="9"/>
      <c r="L135" s="9"/>
      <c r="M135" s="9"/>
      <c r="N135" s="9">
        <f t="shared" si="84"/>
        <v>0</v>
      </c>
      <c r="O135" s="9"/>
      <c r="P135" s="9"/>
      <c r="Q135" s="9"/>
      <c r="R135" s="17"/>
    </row>
    <row r="136" spans="1:18" ht="21.6" customHeight="1" x14ac:dyDescent="0.25">
      <c r="A136" s="11">
        <f t="shared" si="104"/>
        <v>118</v>
      </c>
      <c r="B136" s="11">
        <f t="shared" si="104"/>
        <v>65</v>
      </c>
      <c r="C136" s="24" t="s">
        <v>82</v>
      </c>
      <c r="D136" s="52" t="s">
        <v>49</v>
      </c>
      <c r="E136" s="32">
        <v>2023</v>
      </c>
      <c r="F136" s="9">
        <v>2500</v>
      </c>
      <c r="G136" s="9">
        <v>0</v>
      </c>
      <c r="H136" s="9">
        <v>0</v>
      </c>
      <c r="I136" s="9">
        <v>2500</v>
      </c>
      <c r="J136" s="28">
        <f t="shared" si="109"/>
        <v>0</v>
      </c>
      <c r="K136" s="9"/>
      <c r="L136" s="9"/>
      <c r="M136" s="9"/>
      <c r="N136" s="9">
        <f t="shared" si="84"/>
        <v>0</v>
      </c>
      <c r="O136" s="9"/>
      <c r="P136" s="9"/>
      <c r="Q136" s="9"/>
      <c r="R136" s="17"/>
    </row>
    <row r="137" spans="1:18" ht="21.6" customHeight="1" x14ac:dyDescent="0.25">
      <c r="A137" s="11">
        <f t="shared" si="104"/>
        <v>119</v>
      </c>
      <c r="B137" s="11">
        <f t="shared" si="104"/>
        <v>66</v>
      </c>
      <c r="C137" s="34" t="s">
        <v>83</v>
      </c>
      <c r="D137" s="52" t="s">
        <v>49</v>
      </c>
      <c r="E137" s="32">
        <v>2023</v>
      </c>
      <c r="F137" s="9">
        <v>4700</v>
      </c>
      <c r="G137" s="9">
        <v>0</v>
      </c>
      <c r="H137" s="9">
        <v>0</v>
      </c>
      <c r="I137" s="9">
        <v>4700</v>
      </c>
      <c r="J137" s="28">
        <f t="shared" si="109"/>
        <v>0</v>
      </c>
      <c r="K137" s="9"/>
      <c r="L137" s="9"/>
      <c r="M137" s="9"/>
      <c r="N137" s="9">
        <f t="shared" si="84"/>
        <v>0</v>
      </c>
      <c r="O137" s="9"/>
      <c r="P137" s="9"/>
      <c r="Q137" s="9"/>
      <c r="R137" s="17"/>
    </row>
    <row r="138" spans="1:18" ht="21.6" customHeight="1" x14ac:dyDescent="0.25">
      <c r="A138" s="11">
        <f t="shared" si="104"/>
        <v>120</v>
      </c>
      <c r="B138" s="11">
        <f t="shared" si="104"/>
        <v>67</v>
      </c>
      <c r="C138" s="34" t="s">
        <v>84</v>
      </c>
      <c r="D138" s="52" t="s">
        <v>49</v>
      </c>
      <c r="E138" s="32">
        <v>2023</v>
      </c>
      <c r="F138" s="9">
        <v>6500</v>
      </c>
      <c r="G138" s="9">
        <v>0</v>
      </c>
      <c r="H138" s="9">
        <v>0</v>
      </c>
      <c r="I138" s="9">
        <v>6500</v>
      </c>
      <c r="J138" s="28">
        <f t="shared" si="109"/>
        <v>0</v>
      </c>
      <c r="K138" s="9"/>
      <c r="L138" s="9"/>
      <c r="M138" s="9"/>
      <c r="N138" s="9">
        <f t="shared" si="84"/>
        <v>0</v>
      </c>
      <c r="O138" s="9"/>
      <c r="P138" s="9"/>
      <c r="Q138" s="9"/>
      <c r="R138" s="17"/>
    </row>
    <row r="139" spans="1:18" ht="21.6" customHeight="1" x14ac:dyDescent="0.25">
      <c r="A139" s="11">
        <f t="shared" si="104"/>
        <v>121</v>
      </c>
      <c r="B139" s="11">
        <f t="shared" si="104"/>
        <v>68</v>
      </c>
      <c r="C139" s="2" t="s">
        <v>108</v>
      </c>
      <c r="D139" s="52" t="s">
        <v>49</v>
      </c>
      <c r="E139" s="32">
        <v>2023</v>
      </c>
      <c r="F139" s="9">
        <v>2000</v>
      </c>
      <c r="G139" s="9">
        <v>1600</v>
      </c>
      <c r="H139" s="9">
        <v>0</v>
      </c>
      <c r="I139" s="9">
        <v>400</v>
      </c>
      <c r="J139" s="28">
        <f t="shared" si="109"/>
        <v>0</v>
      </c>
      <c r="K139" s="9"/>
      <c r="L139" s="9"/>
      <c r="M139" s="9"/>
      <c r="N139" s="9">
        <f t="shared" si="84"/>
        <v>0</v>
      </c>
      <c r="O139" s="9"/>
      <c r="P139" s="9"/>
      <c r="Q139" s="9"/>
      <c r="R139" s="17"/>
    </row>
    <row r="140" spans="1:18" ht="21.6" customHeight="1" x14ac:dyDescent="0.25">
      <c r="A140" s="11">
        <f t="shared" si="104"/>
        <v>122</v>
      </c>
      <c r="B140" s="11">
        <f t="shared" si="104"/>
        <v>69</v>
      </c>
      <c r="C140" s="2" t="s">
        <v>109</v>
      </c>
      <c r="D140" s="52" t="s">
        <v>49</v>
      </c>
      <c r="E140" s="32">
        <v>2023</v>
      </c>
      <c r="F140" s="9">
        <v>6000</v>
      </c>
      <c r="G140" s="9">
        <v>6000</v>
      </c>
      <c r="H140" s="9">
        <v>0</v>
      </c>
      <c r="I140" s="9">
        <v>0</v>
      </c>
      <c r="J140" s="28">
        <f t="shared" si="109"/>
        <v>0</v>
      </c>
      <c r="K140" s="9"/>
      <c r="L140" s="9"/>
      <c r="M140" s="9"/>
      <c r="N140" s="9">
        <f t="shared" si="84"/>
        <v>0</v>
      </c>
      <c r="O140" s="9"/>
      <c r="P140" s="9"/>
      <c r="Q140" s="9"/>
      <c r="R140" s="17"/>
    </row>
    <row r="141" spans="1:18" ht="21.6" customHeight="1" x14ac:dyDescent="0.25">
      <c r="A141" s="11">
        <f t="shared" si="104"/>
        <v>123</v>
      </c>
      <c r="B141" s="11">
        <f t="shared" si="104"/>
        <v>70</v>
      </c>
      <c r="C141" s="2" t="s">
        <v>110</v>
      </c>
      <c r="D141" s="52" t="s">
        <v>49</v>
      </c>
      <c r="E141" s="32">
        <v>2023</v>
      </c>
      <c r="F141" s="9">
        <v>10000</v>
      </c>
      <c r="G141" s="9">
        <v>0</v>
      </c>
      <c r="H141" s="9">
        <v>9000</v>
      </c>
      <c r="I141" s="9">
        <v>1000</v>
      </c>
      <c r="J141" s="28">
        <f t="shared" si="109"/>
        <v>0</v>
      </c>
      <c r="K141" s="9"/>
      <c r="L141" s="9"/>
      <c r="M141" s="9"/>
      <c r="N141" s="9">
        <f t="shared" si="84"/>
        <v>4600</v>
      </c>
      <c r="O141" s="9"/>
      <c r="P141" s="9">
        <v>4600</v>
      </c>
      <c r="Q141" s="9"/>
      <c r="R141" s="17"/>
    </row>
    <row r="142" spans="1:18" ht="21.6" customHeight="1" x14ac:dyDescent="0.25">
      <c r="A142" s="11">
        <f t="shared" si="104"/>
        <v>124</v>
      </c>
      <c r="B142" s="11">
        <f t="shared" si="104"/>
        <v>71</v>
      </c>
      <c r="C142" s="2" t="s">
        <v>111</v>
      </c>
      <c r="D142" s="52" t="s">
        <v>49</v>
      </c>
      <c r="E142" s="32">
        <v>2023</v>
      </c>
      <c r="F142" s="9">
        <v>990</v>
      </c>
      <c r="G142" s="9">
        <v>960</v>
      </c>
      <c r="H142" s="9">
        <v>0</v>
      </c>
      <c r="I142" s="9">
        <v>30</v>
      </c>
      <c r="J142" s="28">
        <f t="shared" si="109"/>
        <v>0</v>
      </c>
      <c r="K142" s="9"/>
      <c r="L142" s="9"/>
      <c r="M142" s="9"/>
      <c r="N142" s="9">
        <f t="shared" si="84"/>
        <v>0</v>
      </c>
      <c r="O142" s="9"/>
      <c r="P142" s="9"/>
      <c r="Q142" s="9"/>
      <c r="R142" s="17"/>
    </row>
    <row r="143" spans="1:18" ht="21.6" customHeight="1" x14ac:dyDescent="0.25">
      <c r="A143" s="11">
        <f t="shared" si="104"/>
        <v>125</v>
      </c>
      <c r="B143" s="11">
        <f t="shared" si="104"/>
        <v>72</v>
      </c>
      <c r="C143" s="2" t="s">
        <v>112</v>
      </c>
      <c r="D143" s="52" t="s">
        <v>49</v>
      </c>
      <c r="E143" s="32">
        <v>2023</v>
      </c>
      <c r="F143" s="9">
        <v>1120</v>
      </c>
      <c r="G143" s="9">
        <v>1100</v>
      </c>
      <c r="H143" s="9">
        <v>0</v>
      </c>
      <c r="I143" s="9">
        <v>20.000000000000018</v>
      </c>
      <c r="J143" s="28">
        <f t="shared" si="109"/>
        <v>0</v>
      </c>
      <c r="K143" s="9"/>
      <c r="L143" s="9"/>
      <c r="M143" s="9"/>
      <c r="N143" s="9">
        <f t="shared" si="84"/>
        <v>0</v>
      </c>
      <c r="O143" s="9"/>
      <c r="P143" s="9"/>
      <c r="Q143" s="9"/>
      <c r="R143" s="17"/>
    </row>
    <row r="144" spans="1:18" ht="21.6" customHeight="1" x14ac:dyDescent="0.25">
      <c r="A144" s="11">
        <f t="shared" si="104"/>
        <v>126</v>
      </c>
      <c r="B144" s="11">
        <f t="shared" si="104"/>
        <v>73</v>
      </c>
      <c r="C144" s="2" t="s">
        <v>113</v>
      </c>
      <c r="D144" s="52" t="s">
        <v>49</v>
      </c>
      <c r="E144" s="32">
        <v>2023</v>
      </c>
      <c r="F144" s="9">
        <v>1000</v>
      </c>
      <c r="G144" s="9">
        <v>800</v>
      </c>
      <c r="H144" s="9">
        <v>0</v>
      </c>
      <c r="I144" s="9">
        <v>200</v>
      </c>
      <c r="J144" s="28">
        <f t="shared" si="109"/>
        <v>0</v>
      </c>
      <c r="K144" s="9"/>
      <c r="L144" s="9"/>
      <c r="M144" s="9"/>
      <c r="N144" s="9">
        <f t="shared" si="84"/>
        <v>0</v>
      </c>
      <c r="O144" s="9"/>
      <c r="P144" s="9"/>
      <c r="Q144" s="9"/>
      <c r="R144" s="17"/>
    </row>
    <row r="145" spans="1:18" ht="21.6" customHeight="1" x14ac:dyDescent="0.25">
      <c r="A145" s="11">
        <f t="shared" si="104"/>
        <v>127</v>
      </c>
      <c r="B145" s="11">
        <f t="shared" si="104"/>
        <v>74</v>
      </c>
      <c r="C145" s="2" t="s">
        <v>114</v>
      </c>
      <c r="D145" s="52" t="s">
        <v>49</v>
      </c>
      <c r="E145" s="32">
        <v>2023</v>
      </c>
      <c r="F145" s="9">
        <v>1319.9999999999998</v>
      </c>
      <c r="G145" s="9">
        <v>1200</v>
      </c>
      <c r="H145" s="9">
        <v>0</v>
      </c>
      <c r="I145" s="9">
        <v>120</v>
      </c>
      <c r="J145" s="28">
        <f t="shared" si="109"/>
        <v>0</v>
      </c>
      <c r="K145" s="9"/>
      <c r="L145" s="9"/>
      <c r="M145" s="9"/>
      <c r="N145" s="9">
        <f t="shared" si="84"/>
        <v>0</v>
      </c>
      <c r="O145" s="9"/>
      <c r="P145" s="9"/>
      <c r="Q145" s="9"/>
      <c r="R145" s="17"/>
    </row>
    <row r="146" spans="1:18" ht="21.6" customHeight="1" x14ac:dyDescent="0.25">
      <c r="A146" s="11">
        <f t="shared" si="104"/>
        <v>128</v>
      </c>
      <c r="B146" s="11">
        <f t="shared" si="104"/>
        <v>75</v>
      </c>
      <c r="C146" s="2" t="s">
        <v>115</v>
      </c>
      <c r="D146" s="52" t="s">
        <v>49</v>
      </c>
      <c r="E146" s="32">
        <v>2023</v>
      </c>
      <c r="F146" s="9">
        <v>1339.9999999999998</v>
      </c>
      <c r="G146" s="9">
        <v>1200</v>
      </c>
      <c r="H146" s="9">
        <v>0</v>
      </c>
      <c r="I146" s="9">
        <v>140</v>
      </c>
      <c r="J146" s="28">
        <f t="shared" si="109"/>
        <v>0</v>
      </c>
      <c r="K146" s="9"/>
      <c r="L146" s="9"/>
      <c r="M146" s="9"/>
      <c r="N146" s="9">
        <f t="shared" si="84"/>
        <v>0</v>
      </c>
      <c r="O146" s="9"/>
      <c r="P146" s="9"/>
      <c r="Q146" s="9"/>
      <c r="R146" s="17"/>
    </row>
    <row r="147" spans="1:18" ht="21.6" customHeight="1" x14ac:dyDescent="0.25">
      <c r="A147" s="11">
        <f t="shared" si="104"/>
        <v>129</v>
      </c>
      <c r="B147" s="11">
        <f t="shared" si="104"/>
        <v>76</v>
      </c>
      <c r="C147" s="2" t="s">
        <v>116</v>
      </c>
      <c r="D147" s="52" t="s">
        <v>49</v>
      </c>
      <c r="E147" s="32">
        <v>2023</v>
      </c>
      <c r="F147" s="9">
        <v>1349.9999999999998</v>
      </c>
      <c r="G147" s="9">
        <v>1200</v>
      </c>
      <c r="H147" s="9">
        <v>0</v>
      </c>
      <c r="I147" s="9">
        <v>150</v>
      </c>
      <c r="J147" s="28">
        <f t="shared" si="109"/>
        <v>0</v>
      </c>
      <c r="K147" s="9"/>
      <c r="L147" s="9"/>
      <c r="M147" s="9"/>
      <c r="N147" s="9">
        <f t="shared" si="84"/>
        <v>0</v>
      </c>
      <c r="O147" s="9"/>
      <c r="P147" s="9"/>
      <c r="Q147" s="9"/>
      <c r="R147" s="17"/>
    </row>
    <row r="148" spans="1:18" ht="21.6" customHeight="1" x14ac:dyDescent="0.25">
      <c r="A148" s="11">
        <f t="shared" si="104"/>
        <v>130</v>
      </c>
      <c r="B148" s="11">
        <f t="shared" si="104"/>
        <v>77</v>
      </c>
      <c r="C148" s="2" t="s">
        <v>117</v>
      </c>
      <c r="D148" s="52" t="s">
        <v>49</v>
      </c>
      <c r="E148" s="32">
        <v>2023</v>
      </c>
      <c r="F148" s="9">
        <v>1330</v>
      </c>
      <c r="G148" s="9">
        <v>1200</v>
      </c>
      <c r="H148" s="9">
        <v>0</v>
      </c>
      <c r="I148" s="9">
        <v>130</v>
      </c>
      <c r="J148" s="28">
        <f t="shared" si="109"/>
        <v>0</v>
      </c>
      <c r="K148" s="9"/>
      <c r="L148" s="9"/>
      <c r="M148" s="9"/>
      <c r="N148" s="9">
        <f t="shared" si="84"/>
        <v>0</v>
      </c>
      <c r="O148" s="9"/>
      <c r="P148" s="9"/>
      <c r="Q148" s="9"/>
      <c r="R148" s="17"/>
    </row>
    <row r="149" spans="1:18" ht="21.6" customHeight="1" x14ac:dyDescent="0.25">
      <c r="A149" s="11">
        <f t="shared" si="104"/>
        <v>131</v>
      </c>
      <c r="B149" s="11">
        <f t="shared" si="104"/>
        <v>78</v>
      </c>
      <c r="C149" s="35" t="s">
        <v>118</v>
      </c>
      <c r="D149" s="52" t="s">
        <v>49</v>
      </c>
      <c r="E149" s="32">
        <v>2023</v>
      </c>
      <c r="F149" s="9">
        <v>3500</v>
      </c>
      <c r="G149" s="9">
        <v>0</v>
      </c>
      <c r="H149" s="9">
        <v>0</v>
      </c>
      <c r="I149" s="9">
        <v>3500</v>
      </c>
      <c r="J149" s="28">
        <f t="shared" si="109"/>
        <v>0</v>
      </c>
      <c r="K149" s="9"/>
      <c r="L149" s="9"/>
      <c r="M149" s="9"/>
      <c r="N149" s="9">
        <f t="shared" si="84"/>
        <v>0</v>
      </c>
      <c r="O149" s="9"/>
      <c r="P149" s="9"/>
      <c r="Q149" s="9"/>
      <c r="R149" s="17"/>
    </row>
    <row r="150" spans="1:18" ht="21.6" customHeight="1" x14ac:dyDescent="0.25">
      <c r="A150" s="11">
        <f t="shared" si="104"/>
        <v>132</v>
      </c>
      <c r="B150" s="11">
        <f t="shared" si="104"/>
        <v>79</v>
      </c>
      <c r="C150" s="35" t="s">
        <v>119</v>
      </c>
      <c r="D150" s="52" t="s">
        <v>49</v>
      </c>
      <c r="E150" s="32">
        <v>2023</v>
      </c>
      <c r="F150" s="9">
        <v>1500</v>
      </c>
      <c r="G150" s="9">
        <v>0</v>
      </c>
      <c r="H150" s="9">
        <v>0</v>
      </c>
      <c r="I150" s="9">
        <v>1500</v>
      </c>
      <c r="J150" s="28">
        <f t="shared" si="109"/>
        <v>0</v>
      </c>
      <c r="K150" s="9"/>
      <c r="L150" s="9"/>
      <c r="M150" s="9"/>
      <c r="N150" s="9">
        <f t="shared" si="84"/>
        <v>0</v>
      </c>
      <c r="O150" s="9"/>
      <c r="P150" s="9"/>
      <c r="Q150" s="9"/>
      <c r="R150" s="17"/>
    </row>
    <row r="151" spans="1:18" ht="21.6" customHeight="1" x14ac:dyDescent="0.25">
      <c r="A151" s="11">
        <f t="shared" si="104"/>
        <v>133</v>
      </c>
      <c r="B151" s="11">
        <f t="shared" si="104"/>
        <v>80</v>
      </c>
      <c r="C151" s="35" t="s">
        <v>120</v>
      </c>
      <c r="D151" s="52" t="s">
        <v>49</v>
      </c>
      <c r="E151" s="32">
        <v>2023</v>
      </c>
      <c r="F151" s="9">
        <v>700</v>
      </c>
      <c r="G151" s="9">
        <v>0</v>
      </c>
      <c r="H151" s="9">
        <v>0</v>
      </c>
      <c r="I151" s="9">
        <v>700</v>
      </c>
      <c r="J151" s="28">
        <f t="shared" si="109"/>
        <v>0</v>
      </c>
      <c r="K151" s="9"/>
      <c r="L151" s="9"/>
      <c r="M151" s="9"/>
      <c r="N151" s="9">
        <f t="shared" si="84"/>
        <v>0</v>
      </c>
      <c r="O151" s="9"/>
      <c r="P151" s="9"/>
      <c r="Q151" s="9"/>
      <c r="R151" s="17"/>
    </row>
    <row r="152" spans="1:18" ht="21.6" customHeight="1" x14ac:dyDescent="0.25">
      <c r="A152" s="11">
        <f t="shared" si="104"/>
        <v>134</v>
      </c>
      <c r="B152" s="11">
        <f t="shared" si="104"/>
        <v>81</v>
      </c>
      <c r="C152" s="35" t="s">
        <v>121</v>
      </c>
      <c r="D152" s="52" t="s">
        <v>49</v>
      </c>
      <c r="E152" s="32">
        <v>2023</v>
      </c>
      <c r="F152" s="9">
        <v>4500</v>
      </c>
      <c r="G152" s="9">
        <v>0</v>
      </c>
      <c r="H152" s="9">
        <v>0</v>
      </c>
      <c r="I152" s="9">
        <v>4500</v>
      </c>
      <c r="J152" s="28">
        <f t="shared" si="109"/>
        <v>0</v>
      </c>
      <c r="K152" s="9"/>
      <c r="L152" s="9"/>
      <c r="M152" s="9"/>
      <c r="N152" s="9">
        <f t="shared" si="84"/>
        <v>0</v>
      </c>
      <c r="O152" s="9"/>
      <c r="P152" s="9"/>
      <c r="Q152" s="9"/>
      <c r="R152" s="17"/>
    </row>
    <row r="153" spans="1:18" ht="21.6" customHeight="1" x14ac:dyDescent="0.25">
      <c r="A153" s="11">
        <f t="shared" si="104"/>
        <v>135</v>
      </c>
      <c r="B153" s="11">
        <f t="shared" si="104"/>
        <v>82</v>
      </c>
      <c r="C153" s="35" t="s">
        <v>122</v>
      </c>
      <c r="D153" s="52" t="s">
        <v>49</v>
      </c>
      <c r="E153" s="32">
        <v>2023</v>
      </c>
      <c r="F153" s="9">
        <v>1000</v>
      </c>
      <c r="G153" s="9">
        <v>0</v>
      </c>
      <c r="H153" s="9">
        <v>0</v>
      </c>
      <c r="I153" s="9">
        <v>1000</v>
      </c>
      <c r="J153" s="28">
        <f t="shared" si="109"/>
        <v>0</v>
      </c>
      <c r="K153" s="9"/>
      <c r="L153" s="9"/>
      <c r="M153" s="9"/>
      <c r="N153" s="9">
        <f t="shared" si="84"/>
        <v>0</v>
      </c>
      <c r="O153" s="9"/>
      <c r="P153" s="9"/>
      <c r="Q153" s="9"/>
      <c r="R153" s="17"/>
    </row>
    <row r="154" spans="1:18" ht="21.6" customHeight="1" x14ac:dyDescent="0.25">
      <c r="A154" s="11">
        <f t="shared" si="104"/>
        <v>136</v>
      </c>
      <c r="B154" s="11">
        <f t="shared" si="104"/>
        <v>83</v>
      </c>
      <c r="C154" s="23" t="s">
        <v>123</v>
      </c>
      <c r="D154" s="52" t="s">
        <v>49</v>
      </c>
      <c r="E154" s="32">
        <v>2023</v>
      </c>
      <c r="F154" s="9">
        <v>1000</v>
      </c>
      <c r="G154" s="9">
        <v>1000</v>
      </c>
      <c r="H154" s="9">
        <v>0</v>
      </c>
      <c r="I154" s="9">
        <v>0</v>
      </c>
      <c r="J154" s="28">
        <f t="shared" si="109"/>
        <v>0</v>
      </c>
      <c r="K154" s="9"/>
      <c r="L154" s="9"/>
      <c r="M154" s="9"/>
      <c r="N154" s="9">
        <f t="shared" si="84"/>
        <v>0</v>
      </c>
      <c r="O154" s="9"/>
      <c r="P154" s="9"/>
      <c r="Q154" s="9"/>
      <c r="R154" s="17"/>
    </row>
    <row r="155" spans="1:18" ht="21.6" customHeight="1" x14ac:dyDescent="0.25">
      <c r="A155" s="11">
        <f t="shared" si="104"/>
        <v>137</v>
      </c>
      <c r="B155" s="11">
        <f t="shared" si="104"/>
        <v>84</v>
      </c>
      <c r="C155" s="24" t="s">
        <v>124</v>
      </c>
      <c r="D155" s="52" t="s">
        <v>49</v>
      </c>
      <c r="E155" s="32">
        <v>2023</v>
      </c>
      <c r="F155" s="9">
        <v>3500</v>
      </c>
      <c r="G155" s="9">
        <v>0</v>
      </c>
      <c r="H155" s="9">
        <v>0</v>
      </c>
      <c r="I155" s="9">
        <v>3500</v>
      </c>
      <c r="J155" s="28">
        <f t="shared" si="109"/>
        <v>0</v>
      </c>
      <c r="K155" s="9"/>
      <c r="L155" s="9"/>
      <c r="M155" s="9"/>
      <c r="N155" s="9">
        <f t="shared" si="84"/>
        <v>0</v>
      </c>
      <c r="O155" s="9"/>
      <c r="P155" s="9"/>
      <c r="Q155" s="9"/>
      <c r="R155" s="17"/>
    </row>
    <row r="156" spans="1:18" ht="21.6" customHeight="1" x14ac:dyDescent="0.25">
      <c r="A156" s="11">
        <f t="shared" si="104"/>
        <v>138</v>
      </c>
      <c r="B156" s="11">
        <f t="shared" si="104"/>
        <v>85</v>
      </c>
      <c r="C156" s="35" t="s">
        <v>125</v>
      </c>
      <c r="D156" s="52" t="s">
        <v>49</v>
      </c>
      <c r="E156" s="32">
        <v>2023</v>
      </c>
      <c r="F156" s="9">
        <v>4000</v>
      </c>
      <c r="G156" s="9">
        <v>0</v>
      </c>
      <c r="H156" s="9">
        <v>0</v>
      </c>
      <c r="I156" s="9">
        <v>4000</v>
      </c>
      <c r="J156" s="28">
        <f t="shared" si="109"/>
        <v>0</v>
      </c>
      <c r="K156" s="9"/>
      <c r="L156" s="9"/>
      <c r="M156" s="9"/>
      <c r="N156" s="9">
        <f t="shared" si="84"/>
        <v>0</v>
      </c>
      <c r="O156" s="9"/>
      <c r="P156" s="9"/>
      <c r="Q156" s="9"/>
      <c r="R156" s="17"/>
    </row>
    <row r="157" spans="1:18" ht="21.6" customHeight="1" x14ac:dyDescent="0.25">
      <c r="A157" s="11">
        <f t="shared" si="104"/>
        <v>139</v>
      </c>
      <c r="B157" s="11">
        <f t="shared" si="104"/>
        <v>86</v>
      </c>
      <c r="C157" s="24" t="s">
        <v>126</v>
      </c>
      <c r="D157" s="52" t="s">
        <v>49</v>
      </c>
      <c r="E157" s="32">
        <v>2023</v>
      </c>
      <c r="F157" s="9">
        <v>1000</v>
      </c>
      <c r="G157" s="9">
        <v>0</v>
      </c>
      <c r="H157" s="9">
        <v>0</v>
      </c>
      <c r="I157" s="9">
        <v>1000</v>
      </c>
      <c r="J157" s="28">
        <f t="shared" si="109"/>
        <v>0</v>
      </c>
      <c r="K157" s="9"/>
      <c r="L157" s="9"/>
      <c r="M157" s="9"/>
      <c r="N157" s="9">
        <f t="shared" si="84"/>
        <v>0</v>
      </c>
      <c r="O157" s="9"/>
      <c r="P157" s="9"/>
      <c r="Q157" s="9"/>
      <c r="R157" s="17"/>
    </row>
    <row r="158" spans="1:18" ht="21.6" customHeight="1" x14ac:dyDescent="0.25">
      <c r="A158" s="11">
        <f t="shared" ref="A158:B158" si="110">A157+1</f>
        <v>140</v>
      </c>
      <c r="B158" s="11">
        <f t="shared" si="110"/>
        <v>87</v>
      </c>
      <c r="C158" s="63" t="s">
        <v>192</v>
      </c>
      <c r="D158" s="52" t="s">
        <v>49</v>
      </c>
      <c r="E158" s="32">
        <v>2023</v>
      </c>
      <c r="F158" s="9">
        <v>1500</v>
      </c>
      <c r="G158" s="9">
        <v>1500</v>
      </c>
      <c r="H158" s="9"/>
      <c r="I158" s="9"/>
      <c r="J158" s="28">
        <f t="shared" si="109"/>
        <v>0</v>
      </c>
      <c r="K158" s="9"/>
      <c r="L158" s="9"/>
      <c r="M158" s="9"/>
      <c r="N158" s="9">
        <v>1500</v>
      </c>
      <c r="O158" s="9">
        <v>1500</v>
      </c>
      <c r="P158" s="9"/>
      <c r="Q158" s="9"/>
      <c r="R158" s="17"/>
    </row>
    <row r="159" spans="1:18" ht="27" customHeight="1" x14ac:dyDescent="0.25">
      <c r="A159" s="11">
        <f t="shared" ref="A159:B159" si="111">A158+1</f>
        <v>141</v>
      </c>
      <c r="B159" s="11">
        <f t="shared" si="111"/>
        <v>88</v>
      </c>
      <c r="C159" s="63" t="s">
        <v>193</v>
      </c>
      <c r="D159" s="52" t="s">
        <v>49</v>
      </c>
      <c r="E159" s="32">
        <v>2023</v>
      </c>
      <c r="F159" s="9">
        <v>2000</v>
      </c>
      <c r="G159" s="9">
        <v>2000</v>
      </c>
      <c r="H159" s="9"/>
      <c r="I159" s="9"/>
      <c r="J159" s="28">
        <f t="shared" si="109"/>
        <v>0</v>
      </c>
      <c r="K159" s="9"/>
      <c r="L159" s="9"/>
      <c r="M159" s="9"/>
      <c r="N159" s="9">
        <v>2000</v>
      </c>
      <c r="O159" s="9">
        <v>2000</v>
      </c>
      <c r="P159" s="9"/>
      <c r="Q159" s="9"/>
      <c r="R159" s="17"/>
    </row>
    <row r="160" spans="1:18" ht="21.6" customHeight="1" x14ac:dyDescent="0.25">
      <c r="A160" s="11">
        <f t="shared" ref="A160:B160" si="112">A159+1</f>
        <v>142</v>
      </c>
      <c r="B160" s="11">
        <f t="shared" si="112"/>
        <v>89</v>
      </c>
      <c r="C160" s="2" t="s">
        <v>137</v>
      </c>
      <c r="D160" s="52" t="s">
        <v>49</v>
      </c>
      <c r="E160" s="32">
        <v>2023</v>
      </c>
      <c r="F160" s="9">
        <v>3500</v>
      </c>
      <c r="G160" s="9">
        <v>2500</v>
      </c>
      <c r="H160" s="9"/>
      <c r="I160" s="9">
        <v>1000</v>
      </c>
      <c r="J160" s="28">
        <f t="shared" si="109"/>
        <v>0</v>
      </c>
      <c r="K160" s="9"/>
      <c r="L160" s="9"/>
      <c r="M160" s="9"/>
      <c r="N160" s="9">
        <f t="shared" ref="N160:N184" si="113">SUM(O160:Q160)</f>
        <v>2500</v>
      </c>
      <c r="O160" s="9">
        <v>2500</v>
      </c>
      <c r="P160" s="9"/>
      <c r="Q160" s="9"/>
      <c r="R160" s="17"/>
    </row>
    <row r="161" spans="1:18" ht="21.6" customHeight="1" x14ac:dyDescent="0.25">
      <c r="A161" s="11">
        <f t="shared" ref="A161:B161" si="114">A160+1</f>
        <v>143</v>
      </c>
      <c r="B161" s="11">
        <f t="shared" si="114"/>
        <v>90</v>
      </c>
      <c r="C161" s="2" t="s">
        <v>203</v>
      </c>
      <c r="D161" s="52" t="s">
        <v>49</v>
      </c>
      <c r="E161" s="32">
        <v>2023</v>
      </c>
      <c r="F161" s="9">
        <f>SUM(G161:I161)</f>
        <v>900</v>
      </c>
      <c r="G161" s="9">
        <v>900</v>
      </c>
      <c r="H161" s="9"/>
      <c r="I161" s="9"/>
      <c r="J161" s="28"/>
      <c r="K161" s="9"/>
      <c r="L161" s="9"/>
      <c r="M161" s="9"/>
      <c r="N161" s="9"/>
      <c r="O161" s="9"/>
      <c r="P161" s="9"/>
      <c r="Q161" s="9"/>
      <c r="R161" s="17"/>
    </row>
    <row r="162" spans="1:18" ht="21.6" customHeight="1" x14ac:dyDescent="0.25">
      <c r="A162" s="11">
        <f t="shared" ref="A162:B162" si="115">A161+1</f>
        <v>144</v>
      </c>
      <c r="B162" s="11">
        <f t="shared" si="115"/>
        <v>91</v>
      </c>
      <c r="C162" s="2" t="s">
        <v>204</v>
      </c>
      <c r="D162" s="52" t="s">
        <v>49</v>
      </c>
      <c r="E162" s="32">
        <v>2023</v>
      </c>
      <c r="F162" s="9">
        <f t="shared" ref="F162:F171" si="116">SUM(G162:I162)</f>
        <v>900</v>
      </c>
      <c r="G162" s="9">
        <v>900</v>
      </c>
      <c r="H162" s="9"/>
      <c r="I162" s="9"/>
      <c r="J162" s="28"/>
      <c r="K162" s="9"/>
      <c r="L162" s="9"/>
      <c r="M162" s="9"/>
      <c r="N162" s="9"/>
      <c r="O162" s="9"/>
      <c r="P162" s="9"/>
      <c r="Q162" s="9"/>
      <c r="R162" s="17"/>
    </row>
    <row r="163" spans="1:18" ht="21.6" customHeight="1" x14ac:dyDescent="0.25">
      <c r="A163" s="11">
        <f t="shared" ref="A163:B163" si="117">A162+1</f>
        <v>145</v>
      </c>
      <c r="B163" s="11">
        <f t="shared" si="117"/>
        <v>92</v>
      </c>
      <c r="C163" s="2" t="s">
        <v>205</v>
      </c>
      <c r="D163" s="52" t="s">
        <v>49</v>
      </c>
      <c r="E163" s="32">
        <v>2023</v>
      </c>
      <c r="F163" s="9">
        <f t="shared" si="116"/>
        <v>900</v>
      </c>
      <c r="G163" s="9">
        <v>900</v>
      </c>
      <c r="H163" s="9"/>
      <c r="I163" s="9"/>
      <c r="J163" s="28"/>
      <c r="K163" s="9"/>
      <c r="L163" s="9"/>
      <c r="M163" s="9"/>
      <c r="N163" s="9"/>
      <c r="O163" s="9"/>
      <c r="P163" s="9"/>
      <c r="Q163" s="9"/>
      <c r="R163" s="17"/>
    </row>
    <row r="164" spans="1:18" ht="21.6" customHeight="1" x14ac:dyDescent="0.25">
      <c r="A164" s="11">
        <f t="shared" ref="A164:B164" si="118">A163+1</f>
        <v>146</v>
      </c>
      <c r="B164" s="11">
        <f t="shared" si="118"/>
        <v>93</v>
      </c>
      <c r="C164" s="2" t="s">
        <v>206</v>
      </c>
      <c r="D164" s="52" t="s">
        <v>49</v>
      </c>
      <c r="E164" s="32">
        <v>2023</v>
      </c>
      <c r="F164" s="9">
        <f t="shared" si="116"/>
        <v>900</v>
      </c>
      <c r="G164" s="9">
        <v>900</v>
      </c>
      <c r="H164" s="9"/>
      <c r="I164" s="9"/>
      <c r="J164" s="28"/>
      <c r="K164" s="9"/>
      <c r="L164" s="9"/>
      <c r="M164" s="9"/>
      <c r="N164" s="9"/>
      <c r="O164" s="9"/>
      <c r="P164" s="9"/>
      <c r="Q164" s="9"/>
      <c r="R164" s="17"/>
    </row>
    <row r="165" spans="1:18" ht="21.6" customHeight="1" x14ac:dyDescent="0.25">
      <c r="A165" s="11">
        <f t="shared" ref="A165:B165" si="119">A164+1</f>
        <v>147</v>
      </c>
      <c r="B165" s="11">
        <f t="shared" si="119"/>
        <v>94</v>
      </c>
      <c r="C165" s="2" t="s">
        <v>207</v>
      </c>
      <c r="D165" s="52" t="s">
        <v>49</v>
      </c>
      <c r="E165" s="32">
        <v>2023</v>
      </c>
      <c r="F165" s="9">
        <f t="shared" si="116"/>
        <v>900</v>
      </c>
      <c r="G165" s="9">
        <v>900</v>
      </c>
      <c r="H165" s="9"/>
      <c r="I165" s="9"/>
      <c r="J165" s="28"/>
      <c r="K165" s="9"/>
      <c r="L165" s="9"/>
      <c r="M165" s="9"/>
      <c r="N165" s="9"/>
      <c r="O165" s="9"/>
      <c r="P165" s="9"/>
      <c r="Q165" s="9"/>
      <c r="R165" s="17"/>
    </row>
    <row r="166" spans="1:18" ht="21.6" customHeight="1" x14ac:dyDescent="0.25">
      <c r="A166" s="11">
        <f t="shared" ref="A166:B166" si="120">A165+1</f>
        <v>148</v>
      </c>
      <c r="B166" s="11">
        <f t="shared" si="120"/>
        <v>95</v>
      </c>
      <c r="C166" s="2" t="s">
        <v>208</v>
      </c>
      <c r="D166" s="52" t="s">
        <v>49</v>
      </c>
      <c r="E166" s="32">
        <v>2023</v>
      </c>
      <c r="F166" s="9">
        <f t="shared" si="116"/>
        <v>900</v>
      </c>
      <c r="G166" s="9">
        <v>900</v>
      </c>
      <c r="H166" s="9"/>
      <c r="I166" s="9"/>
      <c r="J166" s="28"/>
      <c r="K166" s="9"/>
      <c r="L166" s="9"/>
      <c r="M166" s="9"/>
      <c r="N166" s="9"/>
      <c r="O166" s="9"/>
      <c r="P166" s="9"/>
      <c r="Q166" s="9"/>
      <c r="R166" s="17"/>
    </row>
    <row r="167" spans="1:18" ht="21.6" customHeight="1" x14ac:dyDescent="0.25">
      <c r="A167" s="11">
        <f t="shared" ref="A167:B167" si="121">A166+1</f>
        <v>149</v>
      </c>
      <c r="B167" s="11">
        <f t="shared" si="121"/>
        <v>96</v>
      </c>
      <c r="C167" s="2" t="s">
        <v>209</v>
      </c>
      <c r="D167" s="52" t="s">
        <v>49</v>
      </c>
      <c r="E167" s="32">
        <v>2023</v>
      </c>
      <c r="F167" s="9">
        <f t="shared" si="116"/>
        <v>900</v>
      </c>
      <c r="G167" s="9">
        <v>900</v>
      </c>
      <c r="H167" s="9"/>
      <c r="I167" s="9"/>
      <c r="J167" s="28"/>
      <c r="K167" s="9"/>
      <c r="L167" s="9"/>
      <c r="M167" s="9"/>
      <c r="N167" s="9"/>
      <c r="O167" s="9"/>
      <c r="P167" s="9"/>
      <c r="Q167" s="9"/>
      <c r="R167" s="17"/>
    </row>
    <row r="168" spans="1:18" ht="21.6" customHeight="1" x14ac:dyDescent="0.25">
      <c r="A168" s="11">
        <f t="shared" ref="A168:B168" si="122">A167+1</f>
        <v>150</v>
      </c>
      <c r="B168" s="11">
        <f t="shared" si="122"/>
        <v>97</v>
      </c>
      <c r="C168" s="2" t="s">
        <v>211</v>
      </c>
      <c r="D168" s="52" t="s">
        <v>49</v>
      </c>
      <c r="E168" s="32">
        <v>2023</v>
      </c>
      <c r="F168" s="9">
        <f t="shared" si="116"/>
        <v>900</v>
      </c>
      <c r="G168" s="9">
        <v>900</v>
      </c>
      <c r="H168" s="9"/>
      <c r="I168" s="9"/>
      <c r="J168" s="28"/>
      <c r="K168" s="9"/>
      <c r="L168" s="9"/>
      <c r="M168" s="9"/>
      <c r="N168" s="9"/>
      <c r="O168" s="9"/>
      <c r="P168" s="9"/>
      <c r="Q168" s="9"/>
      <c r="R168" s="17"/>
    </row>
    <row r="169" spans="1:18" ht="21.6" customHeight="1" x14ac:dyDescent="0.25">
      <c r="A169" s="11">
        <f t="shared" ref="A169:B169" si="123">A168+1</f>
        <v>151</v>
      </c>
      <c r="B169" s="11">
        <f t="shared" si="123"/>
        <v>98</v>
      </c>
      <c r="C169" s="2" t="s">
        <v>210</v>
      </c>
      <c r="D169" s="52" t="s">
        <v>49</v>
      </c>
      <c r="E169" s="32">
        <v>2023</v>
      </c>
      <c r="F169" s="9">
        <f t="shared" si="116"/>
        <v>900</v>
      </c>
      <c r="G169" s="9">
        <v>900</v>
      </c>
      <c r="H169" s="9"/>
      <c r="I169" s="9"/>
      <c r="J169" s="28"/>
      <c r="K169" s="9"/>
      <c r="L169" s="9"/>
      <c r="M169" s="9"/>
      <c r="N169" s="9"/>
      <c r="O169" s="9"/>
      <c r="P169" s="9"/>
      <c r="Q169" s="9"/>
      <c r="R169" s="17"/>
    </row>
    <row r="170" spans="1:18" ht="21.6" customHeight="1" x14ac:dyDescent="0.25">
      <c r="A170" s="11">
        <f t="shared" ref="A170:B170" si="124">A169+1</f>
        <v>152</v>
      </c>
      <c r="B170" s="11">
        <f t="shared" si="124"/>
        <v>99</v>
      </c>
      <c r="C170" s="2" t="s">
        <v>212</v>
      </c>
      <c r="D170" s="52" t="s">
        <v>49</v>
      </c>
      <c r="E170" s="32">
        <v>2023</v>
      </c>
      <c r="F170" s="9">
        <f t="shared" si="116"/>
        <v>900</v>
      </c>
      <c r="G170" s="9">
        <v>900</v>
      </c>
      <c r="H170" s="9"/>
      <c r="I170" s="9"/>
      <c r="J170" s="28"/>
      <c r="K170" s="9"/>
      <c r="L170" s="9"/>
      <c r="M170" s="9"/>
      <c r="N170" s="9"/>
      <c r="O170" s="9"/>
      <c r="P170" s="9"/>
      <c r="Q170" s="9"/>
      <c r="R170" s="17"/>
    </row>
    <row r="171" spans="1:18" ht="21.6" customHeight="1" x14ac:dyDescent="0.25">
      <c r="A171" s="11">
        <f t="shared" ref="A171:B171" si="125">A170+1</f>
        <v>153</v>
      </c>
      <c r="B171" s="11">
        <f t="shared" si="125"/>
        <v>100</v>
      </c>
      <c r="C171" s="2" t="s">
        <v>213</v>
      </c>
      <c r="D171" s="52" t="s">
        <v>49</v>
      </c>
      <c r="E171" s="32">
        <v>2023</v>
      </c>
      <c r="F171" s="9">
        <f t="shared" si="116"/>
        <v>900</v>
      </c>
      <c r="G171" s="9">
        <v>900</v>
      </c>
      <c r="H171" s="9"/>
      <c r="I171" s="9"/>
      <c r="J171" s="28"/>
      <c r="K171" s="9"/>
      <c r="L171" s="9"/>
      <c r="M171" s="9"/>
      <c r="N171" s="9"/>
      <c r="O171" s="9"/>
      <c r="P171" s="9"/>
      <c r="Q171" s="9"/>
      <c r="R171" s="17"/>
    </row>
    <row r="172" spans="1:18" ht="21.6" customHeight="1" x14ac:dyDescent="0.25">
      <c r="A172" s="11">
        <f t="shared" ref="A172:B172" si="126">A171+1</f>
        <v>154</v>
      </c>
      <c r="B172" s="11">
        <f t="shared" si="126"/>
        <v>101</v>
      </c>
      <c r="C172" s="2" t="s">
        <v>127</v>
      </c>
      <c r="D172" s="52" t="s">
        <v>49</v>
      </c>
      <c r="E172" s="32">
        <v>2023</v>
      </c>
      <c r="F172" s="9">
        <v>40000</v>
      </c>
      <c r="G172" s="9">
        <v>32000</v>
      </c>
      <c r="H172" s="9">
        <v>0</v>
      </c>
      <c r="I172" s="9">
        <v>8000</v>
      </c>
      <c r="J172" s="28">
        <f t="shared" si="109"/>
        <v>0</v>
      </c>
      <c r="K172" s="9"/>
      <c r="L172" s="9"/>
      <c r="M172" s="9"/>
      <c r="N172" s="9">
        <f t="shared" si="113"/>
        <v>0</v>
      </c>
      <c r="O172" s="9"/>
      <c r="P172" s="9"/>
      <c r="Q172" s="9"/>
      <c r="R172" s="17"/>
    </row>
    <row r="173" spans="1:18" ht="21.6" customHeight="1" x14ac:dyDescent="0.25">
      <c r="A173" s="3"/>
      <c r="B173" s="21" t="s">
        <v>34</v>
      </c>
      <c r="C173" s="14" t="s">
        <v>62</v>
      </c>
      <c r="D173" s="52"/>
      <c r="E173" s="32"/>
      <c r="F173" s="10">
        <f>SUM(F174:F184)</f>
        <v>137800</v>
      </c>
      <c r="G173" s="10">
        <f t="shared" ref="G173:Q173" si="127">SUM(G174:G184)</f>
        <v>72700</v>
      </c>
      <c r="H173" s="10">
        <f t="shared" si="127"/>
        <v>64000</v>
      </c>
      <c r="I173" s="10">
        <f t="shared" si="127"/>
        <v>1100</v>
      </c>
      <c r="J173" s="10">
        <f t="shared" si="127"/>
        <v>1100</v>
      </c>
      <c r="K173" s="10">
        <f t="shared" si="127"/>
        <v>0</v>
      </c>
      <c r="L173" s="10">
        <f t="shared" si="127"/>
        <v>1100</v>
      </c>
      <c r="M173" s="10">
        <f t="shared" si="127"/>
        <v>0</v>
      </c>
      <c r="N173" s="10">
        <f t="shared" si="127"/>
        <v>31700</v>
      </c>
      <c r="O173" s="10">
        <f t="shared" si="127"/>
        <v>2700</v>
      </c>
      <c r="P173" s="10">
        <f t="shared" si="127"/>
        <v>29000</v>
      </c>
      <c r="Q173" s="10">
        <f t="shared" si="127"/>
        <v>0</v>
      </c>
      <c r="R173" s="17"/>
    </row>
    <row r="174" spans="1:18" ht="21.6" customHeight="1" x14ac:dyDescent="0.25">
      <c r="A174" s="11">
        <f>A172+1</f>
        <v>155</v>
      </c>
      <c r="B174" s="11">
        <f>B172+1</f>
        <v>102</v>
      </c>
      <c r="C174" s="2" t="s">
        <v>85</v>
      </c>
      <c r="D174" s="52" t="s">
        <v>14</v>
      </c>
      <c r="E174" s="32">
        <v>2023</v>
      </c>
      <c r="F174" s="9">
        <v>7000</v>
      </c>
      <c r="G174" s="9">
        <v>0</v>
      </c>
      <c r="H174" s="9">
        <v>7000</v>
      </c>
      <c r="I174" s="9">
        <v>0</v>
      </c>
      <c r="J174" s="28">
        <f t="shared" si="109"/>
        <v>0</v>
      </c>
      <c r="K174" s="9"/>
      <c r="L174" s="9"/>
      <c r="M174" s="9"/>
      <c r="N174" s="9">
        <f t="shared" si="113"/>
        <v>0</v>
      </c>
      <c r="O174" s="9"/>
      <c r="P174" s="9"/>
      <c r="Q174" s="9"/>
      <c r="R174" s="17"/>
    </row>
    <row r="175" spans="1:18" ht="21.6" customHeight="1" x14ac:dyDescent="0.25">
      <c r="A175" s="11">
        <f>A174+1</f>
        <v>156</v>
      </c>
      <c r="B175" s="11">
        <f>B174+1</f>
        <v>103</v>
      </c>
      <c r="C175" s="2" t="s">
        <v>86</v>
      </c>
      <c r="D175" s="52" t="s">
        <v>14</v>
      </c>
      <c r="E175" s="32">
        <v>2023</v>
      </c>
      <c r="F175" s="9">
        <v>25000</v>
      </c>
      <c r="G175" s="9">
        <v>25000</v>
      </c>
      <c r="H175" s="9">
        <v>0</v>
      </c>
      <c r="I175" s="9">
        <v>0</v>
      </c>
      <c r="J175" s="28">
        <f t="shared" si="109"/>
        <v>0</v>
      </c>
      <c r="K175" s="9"/>
      <c r="L175" s="9"/>
      <c r="M175" s="9"/>
      <c r="N175" s="9">
        <f t="shared" si="113"/>
        <v>0</v>
      </c>
      <c r="O175" s="9"/>
      <c r="P175" s="9"/>
      <c r="Q175" s="9"/>
      <c r="R175" s="17"/>
    </row>
    <row r="176" spans="1:18" ht="21.6" customHeight="1" x14ac:dyDescent="0.25">
      <c r="A176" s="11">
        <f t="shared" ref="A176:A183" si="128">A175+1</f>
        <v>157</v>
      </c>
      <c r="B176" s="11">
        <f t="shared" ref="B176:B183" si="129">B175+1</f>
        <v>104</v>
      </c>
      <c r="C176" s="2" t="s">
        <v>87</v>
      </c>
      <c r="D176" s="52" t="s">
        <v>14</v>
      </c>
      <c r="E176" s="32">
        <v>2023</v>
      </c>
      <c r="F176" s="9">
        <v>45000</v>
      </c>
      <c r="G176" s="9">
        <v>45000</v>
      </c>
      <c r="H176" s="9">
        <v>0</v>
      </c>
      <c r="I176" s="9">
        <v>0</v>
      </c>
      <c r="J176" s="28">
        <f t="shared" si="109"/>
        <v>0</v>
      </c>
      <c r="K176" s="9"/>
      <c r="L176" s="9"/>
      <c r="M176" s="9"/>
      <c r="N176" s="9">
        <f t="shared" si="113"/>
        <v>0</v>
      </c>
      <c r="O176" s="9"/>
      <c r="P176" s="9"/>
      <c r="Q176" s="9"/>
      <c r="R176" s="17"/>
    </row>
    <row r="177" spans="1:18" ht="21.6" customHeight="1" x14ac:dyDescent="0.25">
      <c r="A177" s="11">
        <f t="shared" si="128"/>
        <v>158</v>
      </c>
      <c r="B177" s="11">
        <f t="shared" si="129"/>
        <v>105</v>
      </c>
      <c r="C177" s="2" t="s">
        <v>158</v>
      </c>
      <c r="D177" s="52" t="s">
        <v>14</v>
      </c>
      <c r="E177" s="32">
        <v>2023</v>
      </c>
      <c r="F177" s="9">
        <v>8000</v>
      </c>
      <c r="G177" s="9"/>
      <c r="H177" s="9">
        <v>8000</v>
      </c>
      <c r="I177" s="9"/>
      <c r="J177" s="28">
        <f t="shared" si="109"/>
        <v>0</v>
      </c>
      <c r="K177" s="9"/>
      <c r="L177" s="9"/>
      <c r="M177" s="9"/>
      <c r="N177" s="9">
        <f t="shared" si="113"/>
        <v>4000</v>
      </c>
      <c r="O177" s="9"/>
      <c r="P177" s="9">
        <v>4000</v>
      </c>
      <c r="Q177" s="9"/>
      <c r="R177" s="17"/>
    </row>
    <row r="178" spans="1:18" ht="21.6" customHeight="1" x14ac:dyDescent="0.25">
      <c r="A178" s="11">
        <f t="shared" si="128"/>
        <v>159</v>
      </c>
      <c r="B178" s="11">
        <f t="shared" si="129"/>
        <v>106</v>
      </c>
      <c r="C178" s="2" t="s">
        <v>157</v>
      </c>
      <c r="D178" s="52" t="s">
        <v>14</v>
      </c>
      <c r="E178" s="32">
        <v>2023</v>
      </c>
      <c r="F178" s="9">
        <v>10000</v>
      </c>
      <c r="G178" s="9"/>
      <c r="H178" s="9">
        <v>10000</v>
      </c>
      <c r="I178" s="9"/>
      <c r="J178" s="28">
        <f t="shared" si="109"/>
        <v>0</v>
      </c>
      <c r="K178" s="9"/>
      <c r="L178" s="9"/>
      <c r="M178" s="9"/>
      <c r="N178" s="9">
        <f t="shared" si="113"/>
        <v>5000</v>
      </c>
      <c r="O178" s="9"/>
      <c r="P178" s="9">
        <v>5000</v>
      </c>
      <c r="Q178" s="9"/>
      <c r="R178" s="17"/>
    </row>
    <row r="179" spans="1:18" ht="21.6" customHeight="1" x14ac:dyDescent="0.25">
      <c r="A179" s="11">
        <f t="shared" si="128"/>
        <v>160</v>
      </c>
      <c r="B179" s="11">
        <f t="shared" si="129"/>
        <v>107</v>
      </c>
      <c r="C179" s="2" t="s">
        <v>159</v>
      </c>
      <c r="D179" s="52" t="s">
        <v>14</v>
      </c>
      <c r="E179" s="32">
        <v>2023</v>
      </c>
      <c r="F179" s="9">
        <v>10000</v>
      </c>
      <c r="G179" s="9"/>
      <c r="H179" s="9">
        <v>10000</v>
      </c>
      <c r="I179" s="9"/>
      <c r="J179" s="28">
        <f t="shared" si="109"/>
        <v>0</v>
      </c>
      <c r="K179" s="9"/>
      <c r="L179" s="9"/>
      <c r="M179" s="9"/>
      <c r="N179" s="9">
        <f t="shared" si="113"/>
        <v>5000</v>
      </c>
      <c r="O179" s="9"/>
      <c r="P179" s="9">
        <v>5000</v>
      </c>
      <c r="Q179" s="9"/>
      <c r="R179" s="17"/>
    </row>
    <row r="180" spans="1:18" ht="21.6" customHeight="1" x14ac:dyDescent="0.25">
      <c r="A180" s="11">
        <f t="shared" si="128"/>
        <v>161</v>
      </c>
      <c r="B180" s="11">
        <f t="shared" si="129"/>
        <v>108</v>
      </c>
      <c r="C180" s="2" t="s">
        <v>128</v>
      </c>
      <c r="D180" s="52" t="s">
        <v>14</v>
      </c>
      <c r="E180" s="32">
        <v>2023</v>
      </c>
      <c r="F180" s="9">
        <v>350</v>
      </c>
      <c r="G180" s="9">
        <v>0</v>
      </c>
      <c r="H180" s="9">
        <v>0</v>
      </c>
      <c r="I180" s="9">
        <v>350</v>
      </c>
      <c r="J180" s="28">
        <f t="shared" si="109"/>
        <v>350</v>
      </c>
      <c r="K180" s="9"/>
      <c r="L180" s="9">
        <v>350</v>
      </c>
      <c r="M180" s="9"/>
      <c r="N180" s="9">
        <f t="shared" si="113"/>
        <v>0</v>
      </c>
      <c r="O180" s="9"/>
      <c r="P180" s="9"/>
      <c r="Q180" s="9"/>
      <c r="R180" s="17"/>
    </row>
    <row r="181" spans="1:18" ht="21.6" customHeight="1" x14ac:dyDescent="0.25">
      <c r="A181" s="11">
        <f t="shared" si="128"/>
        <v>162</v>
      </c>
      <c r="B181" s="11">
        <f t="shared" si="129"/>
        <v>109</v>
      </c>
      <c r="C181" s="2" t="s">
        <v>156</v>
      </c>
      <c r="D181" s="52" t="s">
        <v>14</v>
      </c>
      <c r="E181" s="32">
        <v>2023</v>
      </c>
      <c r="F181" s="9">
        <v>14000</v>
      </c>
      <c r="G181" s="9"/>
      <c r="H181" s="9">
        <v>14000</v>
      </c>
      <c r="I181" s="9"/>
      <c r="J181" s="28">
        <f t="shared" si="109"/>
        <v>0</v>
      </c>
      <c r="K181" s="9"/>
      <c r="L181" s="9"/>
      <c r="M181" s="9"/>
      <c r="N181" s="9">
        <f t="shared" si="113"/>
        <v>7000</v>
      </c>
      <c r="O181" s="9"/>
      <c r="P181" s="9">
        <v>7000</v>
      </c>
      <c r="Q181" s="9"/>
      <c r="R181" s="17"/>
    </row>
    <row r="182" spans="1:18" ht="21.6" customHeight="1" x14ac:dyDescent="0.25">
      <c r="A182" s="11">
        <f t="shared" si="128"/>
        <v>163</v>
      </c>
      <c r="B182" s="11">
        <f t="shared" si="129"/>
        <v>110</v>
      </c>
      <c r="C182" s="2" t="s">
        <v>129</v>
      </c>
      <c r="D182" s="52" t="s">
        <v>14</v>
      </c>
      <c r="E182" s="32">
        <v>2023</v>
      </c>
      <c r="F182" s="9">
        <v>750</v>
      </c>
      <c r="G182" s="9">
        <v>0</v>
      </c>
      <c r="H182" s="9">
        <v>0</v>
      </c>
      <c r="I182" s="9">
        <v>750</v>
      </c>
      <c r="J182" s="28">
        <f t="shared" si="109"/>
        <v>750</v>
      </c>
      <c r="K182" s="9"/>
      <c r="L182" s="9">
        <v>750</v>
      </c>
      <c r="M182" s="9"/>
      <c r="N182" s="9">
        <f t="shared" si="113"/>
        <v>0</v>
      </c>
      <c r="O182" s="9"/>
      <c r="P182" s="9"/>
      <c r="Q182" s="9"/>
      <c r="R182" s="17"/>
    </row>
    <row r="183" spans="1:18" ht="21.6" customHeight="1" x14ac:dyDescent="0.25">
      <c r="A183" s="11">
        <f t="shared" si="128"/>
        <v>164</v>
      </c>
      <c r="B183" s="11">
        <f t="shared" si="129"/>
        <v>111</v>
      </c>
      <c r="C183" s="2" t="s">
        <v>155</v>
      </c>
      <c r="D183" s="52" t="s">
        <v>14</v>
      </c>
      <c r="E183" s="32">
        <v>2023</v>
      </c>
      <c r="F183" s="9">
        <v>15000</v>
      </c>
      <c r="G183" s="9">
        <v>0</v>
      </c>
      <c r="H183" s="9">
        <v>15000</v>
      </c>
      <c r="I183" s="9">
        <v>0</v>
      </c>
      <c r="J183" s="28">
        <f t="shared" si="109"/>
        <v>0</v>
      </c>
      <c r="K183" s="9"/>
      <c r="L183" s="9"/>
      <c r="M183" s="9"/>
      <c r="N183" s="9">
        <f t="shared" si="113"/>
        <v>8000</v>
      </c>
      <c r="O183" s="9">
        <v>0</v>
      </c>
      <c r="P183" s="9">
        <v>8000</v>
      </c>
      <c r="Q183" s="9">
        <v>0</v>
      </c>
      <c r="R183" s="17"/>
    </row>
    <row r="184" spans="1:18" ht="21.6" customHeight="1" x14ac:dyDescent="0.25">
      <c r="A184" s="11">
        <f t="shared" ref="A184" si="130">A183+1</f>
        <v>165</v>
      </c>
      <c r="B184" s="11">
        <f t="shared" ref="B184" si="131">B183+1</f>
        <v>112</v>
      </c>
      <c r="C184" s="2" t="s">
        <v>154</v>
      </c>
      <c r="D184" s="52" t="s">
        <v>14</v>
      </c>
      <c r="E184" s="32">
        <v>2023</v>
      </c>
      <c r="F184" s="9">
        <v>2700</v>
      </c>
      <c r="G184" s="9">
        <v>2700</v>
      </c>
      <c r="H184" s="9"/>
      <c r="I184" s="9"/>
      <c r="J184" s="28">
        <f t="shared" si="109"/>
        <v>0</v>
      </c>
      <c r="K184" s="9"/>
      <c r="L184" s="9"/>
      <c r="M184" s="9"/>
      <c r="N184" s="9">
        <f t="shared" si="113"/>
        <v>2700</v>
      </c>
      <c r="O184" s="9">
        <v>2700</v>
      </c>
      <c r="P184" s="9"/>
      <c r="Q184" s="9"/>
      <c r="R184" s="17"/>
    </row>
    <row r="185" spans="1:18" ht="21.6" customHeight="1" x14ac:dyDescent="0.25">
      <c r="A185" s="3"/>
      <c r="B185" s="21" t="s">
        <v>35</v>
      </c>
      <c r="C185" s="14" t="s">
        <v>151</v>
      </c>
      <c r="D185" s="52" t="s">
        <v>42</v>
      </c>
      <c r="E185" s="32"/>
      <c r="F185" s="10">
        <f>SUM(F186:F190)</f>
        <v>35800</v>
      </c>
      <c r="G185" s="10">
        <f t="shared" ref="G185:Q185" si="132">SUM(G186:G190)</f>
        <v>112000</v>
      </c>
      <c r="H185" s="10">
        <f t="shared" si="132"/>
        <v>6000</v>
      </c>
      <c r="I185" s="10">
        <f t="shared" si="132"/>
        <v>50800</v>
      </c>
      <c r="J185" s="10">
        <f t="shared" si="132"/>
        <v>0</v>
      </c>
      <c r="K185" s="10">
        <f t="shared" si="132"/>
        <v>0</v>
      </c>
      <c r="L185" s="10">
        <f t="shared" si="132"/>
        <v>0</v>
      </c>
      <c r="M185" s="10">
        <f t="shared" si="132"/>
        <v>0</v>
      </c>
      <c r="N185" s="10">
        <f t="shared" si="132"/>
        <v>9800</v>
      </c>
      <c r="O185" s="10">
        <f t="shared" si="132"/>
        <v>0</v>
      </c>
      <c r="P185" s="10">
        <f t="shared" si="132"/>
        <v>6000</v>
      </c>
      <c r="Q185" s="10">
        <f t="shared" si="132"/>
        <v>3800</v>
      </c>
      <c r="R185" s="17"/>
    </row>
    <row r="186" spans="1:18" ht="30" customHeight="1" x14ac:dyDescent="0.25">
      <c r="A186" s="11">
        <f>A184+1</f>
        <v>166</v>
      </c>
      <c r="B186" s="11">
        <f>B184+1</f>
        <v>113</v>
      </c>
      <c r="C186" s="56" t="s">
        <v>182</v>
      </c>
      <c r="D186" s="52" t="s">
        <v>14</v>
      </c>
      <c r="E186" s="32">
        <v>2023</v>
      </c>
      <c r="F186" s="9">
        <v>7000</v>
      </c>
      <c r="G186" s="9">
        <v>112000</v>
      </c>
      <c r="H186" s="9">
        <v>0</v>
      </c>
      <c r="I186" s="9">
        <v>28000</v>
      </c>
      <c r="J186" s="28">
        <f t="shared" si="109"/>
        <v>0</v>
      </c>
      <c r="K186" s="9"/>
      <c r="L186" s="9"/>
      <c r="M186" s="9"/>
      <c r="N186" s="9"/>
      <c r="O186" s="9"/>
      <c r="P186" s="9"/>
      <c r="Q186" s="9"/>
      <c r="R186" s="17"/>
    </row>
    <row r="187" spans="1:18" ht="30" customHeight="1" x14ac:dyDescent="0.25">
      <c r="A187" s="11">
        <f>A186+1</f>
        <v>167</v>
      </c>
      <c r="B187" s="11">
        <f>B186+1</f>
        <v>114</v>
      </c>
      <c r="C187" s="56" t="s">
        <v>183</v>
      </c>
      <c r="D187" s="52" t="s">
        <v>14</v>
      </c>
      <c r="E187" s="32">
        <v>2023</v>
      </c>
      <c r="F187" s="9">
        <v>6000</v>
      </c>
      <c r="G187" s="9"/>
      <c r="H187" s="9"/>
      <c r="I187" s="9">
        <v>6000</v>
      </c>
      <c r="J187" s="28"/>
      <c r="K187" s="9"/>
      <c r="L187" s="9"/>
      <c r="M187" s="9"/>
      <c r="N187" s="9"/>
      <c r="O187" s="9"/>
      <c r="P187" s="9"/>
      <c r="Q187" s="9"/>
      <c r="R187" s="17"/>
    </row>
    <row r="188" spans="1:18" ht="30" customHeight="1" x14ac:dyDescent="0.25">
      <c r="A188" s="11">
        <f t="shared" ref="A188:A189" si="133">A187+1</f>
        <v>168</v>
      </c>
      <c r="B188" s="11">
        <f t="shared" ref="B188:B189" si="134">B187+1</f>
        <v>115</v>
      </c>
      <c r="C188" s="56" t="s">
        <v>184</v>
      </c>
      <c r="D188" s="52" t="s">
        <v>14</v>
      </c>
      <c r="E188" s="32">
        <v>2023</v>
      </c>
      <c r="F188" s="9">
        <v>6000</v>
      </c>
      <c r="G188" s="9"/>
      <c r="H188" s="9"/>
      <c r="I188" s="9">
        <v>6000</v>
      </c>
      <c r="J188" s="28"/>
      <c r="K188" s="9"/>
      <c r="L188" s="9"/>
      <c r="M188" s="9"/>
      <c r="N188" s="9"/>
      <c r="O188" s="9"/>
      <c r="P188" s="9"/>
      <c r="Q188" s="9"/>
      <c r="R188" s="17"/>
    </row>
    <row r="189" spans="1:18" ht="30" customHeight="1" x14ac:dyDescent="0.25">
      <c r="A189" s="11">
        <f t="shared" si="133"/>
        <v>169</v>
      </c>
      <c r="B189" s="11">
        <f t="shared" si="134"/>
        <v>116</v>
      </c>
      <c r="C189" s="56" t="s">
        <v>185</v>
      </c>
      <c r="D189" s="52" t="s">
        <v>14</v>
      </c>
      <c r="E189" s="32">
        <v>2023</v>
      </c>
      <c r="F189" s="9">
        <v>7000</v>
      </c>
      <c r="G189" s="9"/>
      <c r="H189" s="9"/>
      <c r="I189" s="9">
        <v>7000</v>
      </c>
      <c r="J189" s="28"/>
      <c r="K189" s="9"/>
      <c r="L189" s="9"/>
      <c r="M189" s="9"/>
      <c r="N189" s="9"/>
      <c r="O189" s="9"/>
      <c r="P189" s="9"/>
      <c r="Q189" s="9"/>
      <c r="R189" s="17"/>
    </row>
    <row r="190" spans="1:18" ht="36.6" customHeight="1" x14ac:dyDescent="0.25">
      <c r="A190" s="25">
        <f>A189+1</f>
        <v>170</v>
      </c>
      <c r="B190" s="25">
        <f>B189+1</f>
        <v>117</v>
      </c>
      <c r="C190" s="22" t="s">
        <v>138</v>
      </c>
      <c r="D190" s="59" t="s">
        <v>14</v>
      </c>
      <c r="E190" s="60">
        <v>2023</v>
      </c>
      <c r="F190" s="31">
        <v>9800</v>
      </c>
      <c r="G190" s="31"/>
      <c r="H190" s="31">
        <v>6000</v>
      </c>
      <c r="I190" s="31">
        <v>3800</v>
      </c>
      <c r="J190" s="61">
        <f t="shared" si="109"/>
        <v>0</v>
      </c>
      <c r="K190" s="31"/>
      <c r="L190" s="31"/>
      <c r="M190" s="31"/>
      <c r="N190" s="31">
        <f>SUM(O190:Q190)</f>
        <v>9800</v>
      </c>
      <c r="O190" s="31"/>
      <c r="P190" s="31">
        <v>6000</v>
      </c>
      <c r="Q190" s="31">
        <v>3800</v>
      </c>
      <c r="R190" s="17"/>
    </row>
    <row r="191" spans="1:18" ht="21.6" customHeight="1" x14ac:dyDescent="0.25"/>
  </sheetData>
  <mergeCells count="21">
    <mergeCell ref="A11:B11"/>
    <mergeCell ref="A23:B23"/>
    <mergeCell ref="A39:B39"/>
    <mergeCell ref="A67:B67"/>
    <mergeCell ref="A6:B8"/>
    <mergeCell ref="A2:Q2"/>
    <mergeCell ref="P1:Q1"/>
    <mergeCell ref="O5:Q5"/>
    <mergeCell ref="A3:Q3"/>
    <mergeCell ref="J7:J8"/>
    <mergeCell ref="K7:M7"/>
    <mergeCell ref="N7:N8"/>
    <mergeCell ref="O7:Q7"/>
    <mergeCell ref="C6:C8"/>
    <mergeCell ref="D6:D8"/>
    <mergeCell ref="E6:E8"/>
    <mergeCell ref="F6:I6"/>
    <mergeCell ref="J6:M6"/>
    <mergeCell ref="N6:Q6"/>
    <mergeCell ref="F7:F8"/>
    <mergeCell ref="G7:I7"/>
  </mergeCells>
  <phoneticPr fontId="15" type="noConversion"/>
  <pageMargins left="0.43307086614173229" right="0.31496062992125984" top="0.43307086614173229" bottom="0.35" header="0.31496062992125984" footer="0.31496062992125984"/>
  <pageSetup paperSize="9" scale="6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56AC0FB1-4B79-48F0-A2CC-BE43E3396A17}"/>
</file>

<file path=customXml/itemProps2.xml><?xml version="1.0" encoding="utf-8"?>
<ds:datastoreItem xmlns:ds="http://schemas.openxmlformats.org/officeDocument/2006/customXml" ds:itemID="{07E1F12A-530C-43D5-B38F-250096B61FB1}"/>
</file>

<file path=customXml/itemProps3.xml><?xml version="1.0" encoding="utf-8"?>
<ds:datastoreItem xmlns:ds="http://schemas.openxmlformats.org/officeDocument/2006/customXml" ds:itemID="{64BDE879-FFDC-4474-91F9-50167EBCF2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2022-12-02T14:22:01Z</cp:lastPrinted>
  <dcterms:created xsi:type="dcterms:W3CDTF">2021-03-11T16:54:12Z</dcterms:created>
  <dcterms:modified xsi:type="dcterms:W3CDTF">2022-12-23T09:07:34Z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